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6608" windowHeight="7536" tabRatio="892" firstSheet="1" activeTab="1"/>
  </bookViews>
  <sheets>
    <sheet name="Sample Report" sheetId="4" state="hidden" r:id="rId1"/>
    <sheet name="Summary" sheetId="2910" r:id="rId2"/>
    <sheet name="Start" sheetId="912" r:id="rId3"/>
    <sheet name="!MB12850.093" sheetId="2884" r:id="rId4"/>
    <sheet name="!MB13A30.093" sheetId="2885" r:id="rId5"/>
    <sheet name="!MB14840.093" sheetId="2886" r:id="rId6"/>
    <sheet name="!MB15A20.093" sheetId="2887" r:id="rId7"/>
    <sheet name="!MB16940.093" sheetId="2888" r:id="rId8"/>
    <sheet name="!MB17A40.093" sheetId="2889" r:id="rId9"/>
    <sheet name="!MB18A10.093" sheetId="2890" r:id="rId10"/>
    <sheet name="!MB19930.093" sheetId="2891" r:id="rId11"/>
    <sheet name="!MB20A20.093" sheetId="2892" r:id="rId12"/>
    <sheet name="!MB21840.093" sheetId="2880" r:id="rId13"/>
    <sheet name="!MB22930.093" sheetId="2881" r:id="rId14"/>
    <sheet name="!MB23A20.093" sheetId="2882" r:id="rId15"/>
    <sheet name="!MB24920.093" sheetId="2883" r:id="rId16"/>
    <sheet name="!MB25920.093" sheetId="2898" r:id="rId17"/>
    <sheet name="!MB26930.093" sheetId="2899" r:id="rId18"/>
    <sheet name="!MB27A20.093" sheetId="2900" r:id="rId19"/>
    <sheet name="!MB28940.093" sheetId="2901" r:id="rId20"/>
    <sheet name="!MB29C40.093" sheetId="2902" r:id="rId21"/>
    <sheet name="!MB30A10.093" sheetId="2903" r:id="rId22"/>
    <sheet name="!MC01A00.093" sheetId="2904" r:id="rId23"/>
    <sheet name="!MC02A30.093" sheetId="2905" r:id="rId24"/>
    <sheet name="!MC04940.093" sheetId="2906" r:id="rId25"/>
    <sheet name="!MC05830.093" sheetId="2907" r:id="rId26"/>
    <sheet name="!MC07950.093" sheetId="2908" r:id="rId27"/>
    <sheet name="!MC08920.093" sheetId="2909" r:id="rId28"/>
    <sheet name="!MC09920.093" sheetId="2893" r:id="rId29"/>
    <sheet name="!MC11850.093" sheetId="2894" r:id="rId30"/>
    <sheet name="!MC12810.093" sheetId="2895" r:id="rId31"/>
    <sheet name="!MC14900.093" sheetId="2896" r:id="rId32"/>
    <sheet name="!MC15930.093" sheetId="2897" r:id="rId33"/>
  </sheets>
  <functionGroups builtInGroupCount="17"/>
  <calcPr calcId="145621"/>
</workbook>
</file>

<file path=xl/calcChain.xml><?xml version="1.0" encoding="utf-8"?>
<calcChain xmlns="http://schemas.openxmlformats.org/spreadsheetml/2006/main">
  <c r="X9" i="2910" l="1"/>
  <c r="W9" i="2910"/>
  <c r="V9" i="2910"/>
  <c r="U9" i="2910"/>
  <c r="T9" i="2910"/>
  <c r="S9" i="2910"/>
  <c r="R9" i="2910"/>
  <c r="Q9" i="2910"/>
  <c r="P9" i="2910"/>
  <c r="O9" i="2910"/>
  <c r="N9" i="2910"/>
  <c r="M9" i="2910"/>
  <c r="L9" i="2910"/>
  <c r="K9" i="2910"/>
  <c r="J9" i="2910"/>
  <c r="I9" i="2910"/>
  <c r="H9" i="2910"/>
  <c r="G9" i="2910"/>
  <c r="F32" i="2910"/>
  <c r="E32" i="2910"/>
  <c r="D32" i="2910"/>
  <c r="C32" i="2910"/>
  <c r="B32" i="2910"/>
  <c r="F31" i="2910"/>
  <c r="E31" i="2910"/>
  <c r="D31" i="2910"/>
  <c r="C31" i="2910"/>
  <c r="B31" i="2910"/>
  <c r="F30" i="2910"/>
  <c r="E30" i="2910"/>
  <c r="D30" i="2910"/>
  <c r="C30" i="2910"/>
  <c r="B30" i="2910"/>
  <c r="F29" i="2910"/>
  <c r="E29" i="2910"/>
  <c r="D29" i="2910"/>
  <c r="C29" i="2910"/>
  <c r="B29" i="2910"/>
  <c r="F28" i="2910"/>
  <c r="E28" i="2910"/>
  <c r="D28" i="2910"/>
  <c r="C28" i="2910"/>
  <c r="B28" i="2910"/>
  <c r="F27" i="2910"/>
  <c r="E27" i="2910"/>
  <c r="D27" i="2910"/>
  <c r="C27" i="2910"/>
  <c r="B27" i="2910"/>
  <c r="F26" i="2910"/>
  <c r="E26" i="2910"/>
  <c r="D26" i="2910"/>
  <c r="C26" i="2910"/>
  <c r="B26" i="2910"/>
  <c r="F25" i="2910"/>
  <c r="E25" i="2910"/>
  <c r="D25" i="2910"/>
  <c r="C25" i="2910"/>
  <c r="B25" i="2910"/>
  <c r="F24" i="2910"/>
  <c r="E24" i="2910"/>
  <c r="D24" i="2910"/>
  <c r="C24" i="2910"/>
  <c r="B24" i="2910"/>
  <c r="F23" i="2910"/>
  <c r="O6" i="2910" s="1"/>
  <c r="E23" i="2910"/>
  <c r="D23" i="2910"/>
  <c r="C23" i="2910"/>
  <c r="B23" i="2910"/>
  <c r="F22" i="2910"/>
  <c r="E22" i="2910"/>
  <c r="D22" i="2910"/>
  <c r="C22" i="2910"/>
  <c r="B22" i="2910"/>
  <c r="F21" i="2910"/>
  <c r="E21" i="2910"/>
  <c r="D21" i="2910"/>
  <c r="C21" i="2910"/>
  <c r="B21" i="2910"/>
  <c r="F20" i="2910"/>
  <c r="E20" i="2910"/>
  <c r="D20" i="2910"/>
  <c r="C20" i="2910"/>
  <c r="B20" i="2910"/>
  <c r="F19" i="2910"/>
  <c r="E19" i="2910"/>
  <c r="D19" i="2910"/>
  <c r="C19" i="2910"/>
  <c r="B19" i="2910"/>
  <c r="F18" i="2910"/>
  <c r="E18" i="2910"/>
  <c r="D18" i="2910"/>
  <c r="C18" i="2910"/>
  <c r="B18" i="2910"/>
  <c r="F17" i="2910"/>
  <c r="E17" i="2910"/>
  <c r="D17" i="2910"/>
  <c r="C17" i="2910"/>
  <c r="B17" i="2910"/>
  <c r="F16" i="2910"/>
  <c r="E16" i="2910"/>
  <c r="D16" i="2910"/>
  <c r="C16" i="2910"/>
  <c r="B16" i="2910"/>
  <c r="F15" i="2910"/>
  <c r="E15" i="2910"/>
  <c r="D15" i="2910"/>
  <c r="C15" i="2910"/>
  <c r="B15" i="2910"/>
  <c r="F14" i="2910"/>
  <c r="E14" i="2910"/>
  <c r="D14" i="2910"/>
  <c r="C14" i="2910"/>
  <c r="B14" i="2910"/>
  <c r="F13" i="2910"/>
  <c r="E13" i="2910"/>
  <c r="D13" i="2910"/>
  <c r="C13" i="2910"/>
  <c r="B13" i="2910"/>
  <c r="F12" i="2910"/>
  <c r="E12" i="2910"/>
  <c r="D12" i="2910"/>
  <c r="C12" i="2910"/>
  <c r="B12" i="2910"/>
  <c r="F11" i="2910"/>
  <c r="L6" i="2910" s="1"/>
  <c r="E11" i="2910"/>
  <c r="D11" i="2910"/>
  <c r="L4" i="2910" s="1"/>
  <c r="C11" i="2910"/>
  <c r="B11" i="2910"/>
  <c r="F10" i="2910"/>
  <c r="E10" i="2910"/>
  <c r="D10" i="2910"/>
  <c r="C10" i="2910"/>
  <c r="B10" i="2910"/>
  <c r="F9" i="2910"/>
  <c r="E9" i="2910"/>
  <c r="D9" i="2910"/>
  <c r="C9" i="2910"/>
  <c r="B9" i="2910"/>
  <c r="F8" i="2910"/>
  <c r="E8" i="2910"/>
  <c r="D8" i="2910"/>
  <c r="C8" i="2910"/>
  <c r="B8" i="2910"/>
  <c r="F7" i="2910"/>
  <c r="E7" i="2910"/>
  <c r="D7" i="2910"/>
  <c r="C7" i="2910"/>
  <c r="B7" i="2910"/>
  <c r="F6" i="2910"/>
  <c r="E6" i="2910"/>
  <c r="D6" i="2910"/>
  <c r="C6" i="2910"/>
  <c r="B6" i="2910"/>
  <c r="F5" i="2910"/>
  <c r="E5" i="2910"/>
  <c r="D5" i="2910"/>
  <c r="C5" i="2910"/>
  <c r="B5" i="2910"/>
  <c r="F4" i="2910"/>
  <c r="E4" i="2910"/>
  <c r="D4" i="2910"/>
  <c r="C4" i="2910"/>
  <c r="B4" i="2910"/>
  <c r="F3" i="2910"/>
  <c r="E3" i="2910"/>
  <c r="D3" i="2910"/>
  <c r="C3" i="2910"/>
  <c r="B3" i="2910"/>
  <c r="P6" i="2910"/>
  <c r="P5" i="2910"/>
  <c r="P4" i="2910"/>
  <c r="P3" i="2910"/>
  <c r="U28" i="2909"/>
  <c r="T28" i="2909"/>
  <c r="S28" i="2909"/>
  <c r="R28" i="2909"/>
  <c r="Q28" i="2909"/>
  <c r="P28" i="2909"/>
  <c r="AT12" i="2909"/>
  <c r="AT8" i="2909"/>
  <c r="U24" i="2909" s="1"/>
  <c r="AV3" i="2909"/>
  <c r="AS14" i="2909"/>
  <c r="AT14" i="2909" s="1"/>
  <c r="AS13" i="2909"/>
  <c r="AT13" i="2909" s="1"/>
  <c r="AS12" i="2909"/>
  <c r="AS11" i="2909"/>
  <c r="AT11" i="2909" s="1"/>
  <c r="AS10" i="2909"/>
  <c r="AT10" i="2909" s="1"/>
  <c r="AS9" i="2909"/>
  <c r="AT9" i="2909" s="1"/>
  <c r="AS8" i="2909"/>
  <c r="AS7" i="2909"/>
  <c r="AT7" i="2909" s="1"/>
  <c r="AO12" i="2909"/>
  <c r="AO8" i="2909"/>
  <c r="T24" i="2909" s="1"/>
  <c r="AQ3" i="2909"/>
  <c r="AN14" i="2909"/>
  <c r="AO14" i="2909" s="1"/>
  <c r="AN13" i="2909"/>
  <c r="AO13" i="2909" s="1"/>
  <c r="AN12" i="2909"/>
  <c r="AN11" i="2909"/>
  <c r="AO11" i="2909" s="1"/>
  <c r="AN10" i="2909"/>
  <c r="AO10" i="2909" s="1"/>
  <c r="AN9" i="2909"/>
  <c r="AO9" i="2909" s="1"/>
  <c r="AN8" i="2909"/>
  <c r="AN7" i="2909"/>
  <c r="AO7" i="2909" s="1"/>
  <c r="S24" i="2909"/>
  <c r="AJ13" i="2909"/>
  <c r="AJ12" i="2909"/>
  <c r="AJ8" i="2909"/>
  <c r="AL3" i="2909"/>
  <c r="AI14" i="2909"/>
  <c r="AJ14" i="2909" s="1"/>
  <c r="AI13" i="2909"/>
  <c r="AI12" i="2909"/>
  <c r="AI11" i="2909"/>
  <c r="AJ11" i="2909" s="1"/>
  <c r="AI10" i="2909"/>
  <c r="AJ10" i="2909" s="1"/>
  <c r="AI9" i="2909"/>
  <c r="AJ9" i="2909" s="1"/>
  <c r="AI8" i="2909"/>
  <c r="AI7" i="2909"/>
  <c r="AJ7" i="2909" s="1"/>
  <c r="AE13" i="2909"/>
  <c r="AE12" i="2909"/>
  <c r="AE8" i="2909"/>
  <c r="R24" i="2909" s="1"/>
  <c r="AG3" i="2909"/>
  <c r="AD14" i="2909"/>
  <c r="AE14" i="2909" s="1"/>
  <c r="AD13" i="2909"/>
  <c r="AD12" i="2909"/>
  <c r="AD11" i="2909"/>
  <c r="AE11" i="2909" s="1"/>
  <c r="AD10" i="2909"/>
  <c r="AE10" i="2909" s="1"/>
  <c r="AD9" i="2909"/>
  <c r="AE9" i="2909" s="1"/>
  <c r="AD8" i="2909"/>
  <c r="AD7" i="2909"/>
  <c r="AE7" i="2909" s="1"/>
  <c r="Z12" i="2909"/>
  <c r="Z8" i="2909"/>
  <c r="Q24" i="2909" s="1"/>
  <c r="AB3" i="2909"/>
  <c r="Y14" i="2909"/>
  <c r="Z14" i="2909" s="1"/>
  <c r="Y13" i="2909"/>
  <c r="Z13" i="2909" s="1"/>
  <c r="Y12" i="2909"/>
  <c r="Y11" i="2909"/>
  <c r="Z11" i="2909" s="1"/>
  <c r="Y10" i="2909"/>
  <c r="Z10" i="2909" s="1"/>
  <c r="Y9" i="2909"/>
  <c r="Z9" i="2909" s="1"/>
  <c r="Y8" i="2909"/>
  <c r="Y7" i="2909"/>
  <c r="Z7" i="2909" s="1"/>
  <c r="U12" i="2909"/>
  <c r="U8" i="2909"/>
  <c r="P24" i="2909" s="1"/>
  <c r="W3" i="2909"/>
  <c r="T14" i="2909"/>
  <c r="U14" i="2909" s="1"/>
  <c r="T13" i="2909"/>
  <c r="U13" i="2909" s="1"/>
  <c r="T12" i="2909"/>
  <c r="T11" i="2909"/>
  <c r="U11" i="2909" s="1"/>
  <c r="T10" i="2909"/>
  <c r="U10" i="2909" s="1"/>
  <c r="T9" i="2909"/>
  <c r="U9" i="2909" s="1"/>
  <c r="T8" i="2909"/>
  <c r="T7" i="2909"/>
  <c r="U7" i="2909" s="1"/>
  <c r="U23" i="2909"/>
  <c r="T23" i="2909"/>
  <c r="Q23" i="2909"/>
  <c r="O10" i="2909"/>
  <c r="O9" i="2909"/>
  <c r="O8" i="2909"/>
  <c r="O7" i="2909"/>
  <c r="Q3" i="2909"/>
  <c r="G3" i="2909"/>
  <c r="U28" i="2908"/>
  <c r="T28" i="2908"/>
  <c r="S28" i="2908"/>
  <c r="R28" i="2908"/>
  <c r="Q28" i="2908"/>
  <c r="P28" i="2908"/>
  <c r="AT12" i="2908"/>
  <c r="AT11" i="2908"/>
  <c r="AT8" i="2908"/>
  <c r="U24" i="2908" s="1"/>
  <c r="AT7" i="2908"/>
  <c r="AV3" i="2908"/>
  <c r="AS14" i="2908"/>
  <c r="AT14" i="2908" s="1"/>
  <c r="AS13" i="2908"/>
  <c r="AT13" i="2908" s="1"/>
  <c r="AS12" i="2908"/>
  <c r="AS11" i="2908"/>
  <c r="AS10" i="2908"/>
  <c r="AT10" i="2908" s="1"/>
  <c r="AS9" i="2908"/>
  <c r="AT9" i="2908" s="1"/>
  <c r="AS8" i="2908"/>
  <c r="AS7" i="2908"/>
  <c r="T24" i="2908"/>
  <c r="AO11" i="2908"/>
  <c r="AO7" i="2908"/>
  <c r="AQ3" i="2908"/>
  <c r="AN14" i="2908"/>
  <c r="AO14" i="2908" s="1"/>
  <c r="AN13" i="2908"/>
  <c r="AO13" i="2908" s="1"/>
  <c r="AN12" i="2908"/>
  <c r="AO12" i="2908" s="1"/>
  <c r="AN11" i="2908"/>
  <c r="AN10" i="2908"/>
  <c r="AO10" i="2908" s="1"/>
  <c r="AN9" i="2908"/>
  <c r="AO9" i="2908" s="1"/>
  <c r="AN8" i="2908"/>
  <c r="AO8" i="2908" s="1"/>
  <c r="AN7" i="2908"/>
  <c r="AJ11" i="2908"/>
  <c r="AJ7" i="2908"/>
  <c r="AL3" i="2908"/>
  <c r="AI14" i="2908"/>
  <c r="AJ14" i="2908" s="1"/>
  <c r="AI13" i="2908"/>
  <c r="AJ13" i="2908" s="1"/>
  <c r="AI12" i="2908"/>
  <c r="AJ12" i="2908" s="1"/>
  <c r="AI11" i="2908"/>
  <c r="AI10" i="2908"/>
  <c r="AJ10" i="2908" s="1"/>
  <c r="AI9" i="2908"/>
  <c r="AJ9" i="2908" s="1"/>
  <c r="AI8" i="2908"/>
  <c r="AJ8" i="2908" s="1"/>
  <c r="S24" i="2908" s="1"/>
  <c r="AI7" i="2908"/>
  <c r="AE12" i="2908"/>
  <c r="AE11" i="2908"/>
  <c r="AE8" i="2908"/>
  <c r="R24" i="2908" s="1"/>
  <c r="AE7" i="2908"/>
  <c r="AG3" i="2908"/>
  <c r="AD14" i="2908"/>
  <c r="AE14" i="2908" s="1"/>
  <c r="AD13" i="2908"/>
  <c r="AE13" i="2908" s="1"/>
  <c r="AD12" i="2908"/>
  <c r="AD11" i="2908"/>
  <c r="AD10" i="2908"/>
  <c r="AE10" i="2908" s="1"/>
  <c r="AD9" i="2908"/>
  <c r="AE9" i="2908" s="1"/>
  <c r="AD8" i="2908"/>
  <c r="AD7" i="2908"/>
  <c r="AA12" i="2908"/>
  <c r="AB12" i="2908" s="1"/>
  <c r="AB4" i="2908"/>
  <c r="Z11" i="2908"/>
  <c r="Z9" i="2908"/>
  <c r="Z7" i="2908"/>
  <c r="AB3" i="2908"/>
  <c r="Y14" i="2908"/>
  <c r="Z14" i="2908" s="1"/>
  <c r="Y13" i="2908"/>
  <c r="Z13" i="2908" s="1"/>
  <c r="Y12" i="2908"/>
  <c r="Z12" i="2908" s="1"/>
  <c r="Y11" i="2908"/>
  <c r="Y10" i="2908"/>
  <c r="Z10" i="2908" s="1"/>
  <c r="Y9" i="2908"/>
  <c r="Y8" i="2908"/>
  <c r="Z8" i="2908" s="1"/>
  <c r="Q24" i="2908" s="1"/>
  <c r="Y7" i="2908"/>
  <c r="U13" i="2908"/>
  <c r="U11" i="2908"/>
  <c r="U7" i="2908"/>
  <c r="W3" i="2908"/>
  <c r="T14" i="2908"/>
  <c r="U14" i="2908" s="1"/>
  <c r="T13" i="2908"/>
  <c r="T12" i="2908"/>
  <c r="U12" i="2908" s="1"/>
  <c r="T11" i="2908"/>
  <c r="T10" i="2908"/>
  <c r="U10" i="2908" s="1"/>
  <c r="T9" i="2908"/>
  <c r="U9" i="2908" s="1"/>
  <c r="T8" i="2908"/>
  <c r="U8" i="2908" s="1"/>
  <c r="P24" i="2908" s="1"/>
  <c r="T7" i="2908"/>
  <c r="N20" i="2908"/>
  <c r="O10" i="2908"/>
  <c r="O9" i="2908"/>
  <c r="O8" i="2908"/>
  <c r="O7" i="2908"/>
  <c r="Q3" i="2908"/>
  <c r="G3" i="2908"/>
  <c r="T23" i="2908" s="1"/>
  <c r="U28" i="2907"/>
  <c r="T28" i="2907"/>
  <c r="S28" i="2907"/>
  <c r="R28" i="2907"/>
  <c r="Q28" i="2907"/>
  <c r="P28" i="2907"/>
  <c r="AT13" i="2907"/>
  <c r="AT12" i="2907"/>
  <c r="AT8" i="2907"/>
  <c r="U24" i="2907" s="1"/>
  <c r="AV3" i="2907"/>
  <c r="AS14" i="2907"/>
  <c r="AT14" i="2907" s="1"/>
  <c r="AS13" i="2907"/>
  <c r="AS12" i="2907"/>
  <c r="AS11" i="2907"/>
  <c r="AT11" i="2907" s="1"/>
  <c r="AS10" i="2907"/>
  <c r="AT10" i="2907" s="1"/>
  <c r="AS9" i="2907"/>
  <c r="AT9" i="2907" s="1"/>
  <c r="AS8" i="2907"/>
  <c r="AS7" i="2907"/>
  <c r="AT7" i="2907" s="1"/>
  <c r="AO12" i="2907"/>
  <c r="AO8" i="2907"/>
  <c r="T24" i="2907" s="1"/>
  <c r="AQ3" i="2907"/>
  <c r="AN14" i="2907"/>
  <c r="AO14" i="2907" s="1"/>
  <c r="AN13" i="2907"/>
  <c r="AO13" i="2907" s="1"/>
  <c r="AN12" i="2907"/>
  <c r="AN11" i="2907"/>
  <c r="AO11" i="2907" s="1"/>
  <c r="AN10" i="2907"/>
  <c r="AO10" i="2907" s="1"/>
  <c r="AN9" i="2907"/>
  <c r="AO9" i="2907" s="1"/>
  <c r="AN8" i="2907"/>
  <c r="AN7" i="2907"/>
  <c r="AO7" i="2907" s="1"/>
  <c r="S24" i="2907"/>
  <c r="AJ13" i="2907"/>
  <c r="AJ12" i="2907"/>
  <c r="AJ8" i="2907"/>
  <c r="AL3" i="2907"/>
  <c r="AI14" i="2907"/>
  <c r="AJ14" i="2907" s="1"/>
  <c r="AI13" i="2907"/>
  <c r="AI12" i="2907"/>
  <c r="AI11" i="2907"/>
  <c r="AJ11" i="2907" s="1"/>
  <c r="AI10" i="2907"/>
  <c r="AJ10" i="2907" s="1"/>
  <c r="AI9" i="2907"/>
  <c r="AJ9" i="2907" s="1"/>
  <c r="AI8" i="2907"/>
  <c r="AI7" i="2907"/>
  <c r="AJ7" i="2907" s="1"/>
  <c r="AE14" i="2907"/>
  <c r="AE13" i="2907"/>
  <c r="AE12" i="2907"/>
  <c r="AE8" i="2907"/>
  <c r="R24" i="2907" s="1"/>
  <c r="AG3" i="2907"/>
  <c r="AD14" i="2907"/>
  <c r="AD13" i="2907"/>
  <c r="AD12" i="2907"/>
  <c r="AD11" i="2907"/>
  <c r="AE11" i="2907" s="1"/>
  <c r="AD10" i="2907"/>
  <c r="AE10" i="2907" s="1"/>
  <c r="AD9" i="2907"/>
  <c r="AE9" i="2907" s="1"/>
  <c r="AD8" i="2907"/>
  <c r="AD7" i="2907"/>
  <c r="AE7" i="2907" s="1"/>
  <c r="Z14" i="2907"/>
  <c r="Z12" i="2907"/>
  <c r="Z8" i="2907"/>
  <c r="Q24" i="2907" s="1"/>
  <c r="AB3" i="2907"/>
  <c r="Y14" i="2907"/>
  <c r="Y13" i="2907"/>
  <c r="Z13" i="2907" s="1"/>
  <c r="Y12" i="2907"/>
  <c r="Y11" i="2907"/>
  <c r="Z11" i="2907" s="1"/>
  <c r="Y10" i="2907"/>
  <c r="Z10" i="2907" s="1"/>
  <c r="Y9" i="2907"/>
  <c r="Z9" i="2907" s="1"/>
  <c r="Y8" i="2907"/>
  <c r="Y7" i="2907"/>
  <c r="Z7" i="2907" s="1"/>
  <c r="U14" i="2907"/>
  <c r="U10" i="2907"/>
  <c r="U7" i="2907"/>
  <c r="W3" i="2907"/>
  <c r="T14" i="2907"/>
  <c r="T13" i="2907"/>
  <c r="U13" i="2907" s="1"/>
  <c r="T12" i="2907"/>
  <c r="U12" i="2907" s="1"/>
  <c r="T11" i="2907"/>
  <c r="U11" i="2907" s="1"/>
  <c r="T10" i="2907"/>
  <c r="T9" i="2907"/>
  <c r="U9" i="2907" s="1"/>
  <c r="T8" i="2907"/>
  <c r="U8" i="2907" s="1"/>
  <c r="P24" i="2907" s="1"/>
  <c r="T7" i="2907"/>
  <c r="S23" i="2907"/>
  <c r="R23" i="2907"/>
  <c r="N20" i="2907"/>
  <c r="O10" i="2907"/>
  <c r="P9" i="2907"/>
  <c r="Q9" i="2907" s="1"/>
  <c r="O9" i="2907"/>
  <c r="O8" i="2907"/>
  <c r="O7" i="2907"/>
  <c r="P7" i="2907" s="1"/>
  <c r="Q4" i="2907"/>
  <c r="P10" i="2907" s="1"/>
  <c r="Q10" i="2907" s="1"/>
  <c r="Q3" i="2907"/>
  <c r="G3" i="2907"/>
  <c r="T23" i="2907" s="1"/>
  <c r="U28" i="2906"/>
  <c r="T28" i="2906"/>
  <c r="S28" i="2906"/>
  <c r="R28" i="2906"/>
  <c r="Q28" i="2906"/>
  <c r="P28" i="2906"/>
  <c r="AT13" i="2906"/>
  <c r="AT9" i="2906"/>
  <c r="AV3" i="2906"/>
  <c r="AS14" i="2906"/>
  <c r="AT14" i="2906" s="1"/>
  <c r="AS13" i="2906"/>
  <c r="AS12" i="2906"/>
  <c r="AT12" i="2906" s="1"/>
  <c r="AS11" i="2906"/>
  <c r="AT11" i="2906" s="1"/>
  <c r="AS10" i="2906"/>
  <c r="AT10" i="2906" s="1"/>
  <c r="AS9" i="2906"/>
  <c r="AS8" i="2906"/>
  <c r="AT8" i="2906" s="1"/>
  <c r="U24" i="2906" s="1"/>
  <c r="AS7" i="2906"/>
  <c r="AT7" i="2906" s="1"/>
  <c r="AO14" i="2906"/>
  <c r="AO13" i="2906"/>
  <c r="AO10" i="2906"/>
  <c r="AO9" i="2906"/>
  <c r="AQ3" i="2906"/>
  <c r="AN14" i="2906"/>
  <c r="AN13" i="2906"/>
  <c r="AN12" i="2906"/>
  <c r="AO12" i="2906" s="1"/>
  <c r="AN11" i="2906"/>
  <c r="AO11" i="2906" s="1"/>
  <c r="AN10" i="2906"/>
  <c r="AN9" i="2906"/>
  <c r="AN8" i="2906"/>
  <c r="AO8" i="2906" s="1"/>
  <c r="T24" i="2906" s="1"/>
  <c r="AN7" i="2906"/>
  <c r="AO7" i="2906" s="1"/>
  <c r="AJ13" i="2906"/>
  <c r="AJ9" i="2906"/>
  <c r="AL3" i="2906"/>
  <c r="AI14" i="2906"/>
  <c r="AJ14" i="2906" s="1"/>
  <c r="AI13" i="2906"/>
  <c r="AI12" i="2906"/>
  <c r="AJ12" i="2906" s="1"/>
  <c r="AI11" i="2906"/>
  <c r="AJ11" i="2906" s="1"/>
  <c r="AI10" i="2906"/>
  <c r="AJ10" i="2906" s="1"/>
  <c r="AI9" i="2906"/>
  <c r="AI8" i="2906"/>
  <c r="AJ8" i="2906" s="1"/>
  <c r="S24" i="2906" s="1"/>
  <c r="AI7" i="2906"/>
  <c r="AJ7" i="2906" s="1"/>
  <c r="AE14" i="2906"/>
  <c r="AE13" i="2906"/>
  <c r="AE10" i="2906"/>
  <c r="AE9" i="2906"/>
  <c r="AG3" i="2906"/>
  <c r="AD14" i="2906"/>
  <c r="AD13" i="2906"/>
  <c r="AD12" i="2906"/>
  <c r="AE12" i="2906" s="1"/>
  <c r="AD11" i="2906"/>
  <c r="AE11" i="2906" s="1"/>
  <c r="AD10" i="2906"/>
  <c r="AD9" i="2906"/>
  <c r="AD8" i="2906"/>
  <c r="AE8" i="2906" s="1"/>
  <c r="R24" i="2906" s="1"/>
  <c r="AD7" i="2906"/>
  <c r="AE7" i="2906" s="1"/>
  <c r="Z13" i="2906"/>
  <c r="Z9" i="2906"/>
  <c r="AB3" i="2906"/>
  <c r="Y14" i="2906"/>
  <c r="Z14" i="2906" s="1"/>
  <c r="Y13" i="2906"/>
  <c r="Y12" i="2906"/>
  <c r="Z12" i="2906" s="1"/>
  <c r="Y11" i="2906"/>
  <c r="Z11" i="2906" s="1"/>
  <c r="Y10" i="2906"/>
  <c r="Z10" i="2906" s="1"/>
  <c r="Y9" i="2906"/>
  <c r="Y8" i="2906"/>
  <c r="Z8" i="2906" s="1"/>
  <c r="Q24" i="2906" s="1"/>
  <c r="Y7" i="2906"/>
  <c r="Z7" i="2906" s="1"/>
  <c r="U14" i="2906"/>
  <c r="U13" i="2906"/>
  <c r="U10" i="2906"/>
  <c r="U9" i="2906"/>
  <c r="W3" i="2906"/>
  <c r="T14" i="2906"/>
  <c r="T13" i="2906"/>
  <c r="T12" i="2906"/>
  <c r="U12" i="2906" s="1"/>
  <c r="T11" i="2906"/>
  <c r="U11" i="2906" s="1"/>
  <c r="T10" i="2906"/>
  <c r="T9" i="2906"/>
  <c r="T8" i="2906"/>
  <c r="U8" i="2906" s="1"/>
  <c r="P24" i="2906" s="1"/>
  <c r="T7" i="2906"/>
  <c r="U7" i="2906" s="1"/>
  <c r="R23" i="2906"/>
  <c r="O10" i="2906"/>
  <c r="O9" i="2906"/>
  <c r="O8" i="2906"/>
  <c r="O7" i="2906"/>
  <c r="Q3" i="2906"/>
  <c r="G3" i="2906"/>
  <c r="U28" i="2905"/>
  <c r="T28" i="2905"/>
  <c r="S28" i="2905"/>
  <c r="R28" i="2905"/>
  <c r="Q28" i="2905"/>
  <c r="P28" i="2905"/>
  <c r="U24" i="2905"/>
  <c r="AT12" i="2905"/>
  <c r="AT11" i="2905"/>
  <c r="AT9" i="2905"/>
  <c r="AT8" i="2905"/>
  <c r="AT7" i="2905"/>
  <c r="AV3" i="2905"/>
  <c r="AS14" i="2905"/>
  <c r="AT14" i="2905" s="1"/>
  <c r="AS13" i="2905"/>
  <c r="AT13" i="2905" s="1"/>
  <c r="AS12" i="2905"/>
  <c r="AS11" i="2905"/>
  <c r="AS10" i="2905"/>
  <c r="AT10" i="2905" s="1"/>
  <c r="AS9" i="2905"/>
  <c r="AS8" i="2905"/>
  <c r="AS7" i="2905"/>
  <c r="T24" i="2905"/>
  <c r="AO12" i="2905"/>
  <c r="AO11" i="2905"/>
  <c r="AO9" i="2905"/>
  <c r="AO8" i="2905"/>
  <c r="AO7" i="2905"/>
  <c r="AQ3" i="2905"/>
  <c r="AN14" i="2905"/>
  <c r="AO14" i="2905" s="1"/>
  <c r="AN13" i="2905"/>
  <c r="AO13" i="2905" s="1"/>
  <c r="AN12" i="2905"/>
  <c r="AN11" i="2905"/>
  <c r="AN10" i="2905"/>
  <c r="AO10" i="2905" s="1"/>
  <c r="AN9" i="2905"/>
  <c r="AN8" i="2905"/>
  <c r="AN7" i="2905"/>
  <c r="AJ12" i="2905"/>
  <c r="AJ11" i="2905"/>
  <c r="AJ8" i="2905"/>
  <c r="S24" i="2905" s="1"/>
  <c r="AJ7" i="2905"/>
  <c r="AL3" i="2905"/>
  <c r="AI14" i="2905"/>
  <c r="AJ14" i="2905" s="1"/>
  <c r="AI13" i="2905"/>
  <c r="AJ13" i="2905" s="1"/>
  <c r="AI12" i="2905"/>
  <c r="AI11" i="2905"/>
  <c r="AI10" i="2905"/>
  <c r="AJ10" i="2905" s="1"/>
  <c r="AI9" i="2905"/>
  <c r="AJ9" i="2905" s="1"/>
  <c r="AI8" i="2905"/>
  <c r="AI7" i="2905"/>
  <c r="AE12" i="2905"/>
  <c r="AE11" i="2905"/>
  <c r="AE8" i="2905"/>
  <c r="R24" i="2905" s="1"/>
  <c r="AE7" i="2905"/>
  <c r="AG3" i="2905"/>
  <c r="AD14" i="2905"/>
  <c r="AE14" i="2905" s="1"/>
  <c r="AD13" i="2905"/>
  <c r="AE13" i="2905" s="1"/>
  <c r="AD12" i="2905"/>
  <c r="AD11" i="2905"/>
  <c r="AD10" i="2905"/>
  <c r="AE10" i="2905" s="1"/>
  <c r="AD9" i="2905"/>
  <c r="AE9" i="2905" s="1"/>
  <c r="AD8" i="2905"/>
  <c r="AD7" i="2905"/>
  <c r="Q24" i="2905"/>
  <c r="Z12" i="2905"/>
  <c r="Z11" i="2905"/>
  <c r="Z9" i="2905"/>
  <c r="Z8" i="2905"/>
  <c r="Z7" i="2905"/>
  <c r="AB3" i="2905"/>
  <c r="Y14" i="2905"/>
  <c r="Z14" i="2905" s="1"/>
  <c r="Y13" i="2905"/>
  <c r="Z13" i="2905" s="1"/>
  <c r="Y12" i="2905"/>
  <c r="Y11" i="2905"/>
  <c r="Y10" i="2905"/>
  <c r="Z10" i="2905" s="1"/>
  <c r="Y9" i="2905"/>
  <c r="Y8" i="2905"/>
  <c r="Y7" i="2905"/>
  <c r="P24" i="2905"/>
  <c r="U12" i="2905"/>
  <c r="U11" i="2905"/>
  <c r="U9" i="2905"/>
  <c r="U8" i="2905"/>
  <c r="U7" i="2905"/>
  <c r="W3" i="2905"/>
  <c r="T14" i="2905"/>
  <c r="U14" i="2905" s="1"/>
  <c r="T13" i="2905"/>
  <c r="U13" i="2905" s="1"/>
  <c r="T12" i="2905"/>
  <c r="T11" i="2905"/>
  <c r="T10" i="2905"/>
  <c r="U10" i="2905" s="1"/>
  <c r="T9" i="2905"/>
  <c r="T8" i="2905"/>
  <c r="T7" i="2905"/>
  <c r="P23" i="2905"/>
  <c r="O10" i="2905"/>
  <c r="O9" i="2905"/>
  <c r="O8" i="2905"/>
  <c r="O7" i="2905"/>
  <c r="Q3" i="2905"/>
  <c r="G3" i="2905"/>
  <c r="Q23" i="2905" s="1"/>
  <c r="U28" i="2904"/>
  <c r="T28" i="2904"/>
  <c r="S28" i="2904"/>
  <c r="R28" i="2904"/>
  <c r="Q28" i="2904"/>
  <c r="P28" i="2904"/>
  <c r="AT14" i="2904"/>
  <c r="AT11" i="2904"/>
  <c r="AT10" i="2904"/>
  <c r="AT8" i="2904"/>
  <c r="U24" i="2904" s="1"/>
  <c r="AV3" i="2904"/>
  <c r="AS14" i="2904"/>
  <c r="AS13" i="2904"/>
  <c r="AT13" i="2904" s="1"/>
  <c r="AS12" i="2904"/>
  <c r="AT12" i="2904" s="1"/>
  <c r="AS11" i="2904"/>
  <c r="AS10" i="2904"/>
  <c r="AS9" i="2904"/>
  <c r="AT9" i="2904" s="1"/>
  <c r="AS8" i="2904"/>
  <c r="AS7" i="2904"/>
  <c r="AT7" i="2904" s="1"/>
  <c r="AO14" i="2904"/>
  <c r="AO10" i="2904"/>
  <c r="AO7" i="2904"/>
  <c r="AQ3" i="2904"/>
  <c r="AN14" i="2904"/>
  <c r="AN13" i="2904"/>
  <c r="AO13" i="2904" s="1"/>
  <c r="AN12" i="2904"/>
  <c r="AO12" i="2904" s="1"/>
  <c r="AN11" i="2904"/>
  <c r="AO11" i="2904" s="1"/>
  <c r="AN10" i="2904"/>
  <c r="AN9" i="2904"/>
  <c r="AO9" i="2904" s="1"/>
  <c r="AN8" i="2904"/>
  <c r="AO8" i="2904" s="1"/>
  <c r="T24" i="2904" s="1"/>
  <c r="AN7" i="2904"/>
  <c r="S24" i="2904"/>
  <c r="AJ14" i="2904"/>
  <c r="AJ10" i="2904"/>
  <c r="AJ8" i="2904"/>
  <c r="AL3" i="2904"/>
  <c r="AI14" i="2904"/>
  <c r="AI13" i="2904"/>
  <c r="AJ13" i="2904" s="1"/>
  <c r="AI12" i="2904"/>
  <c r="AJ12" i="2904" s="1"/>
  <c r="AI11" i="2904"/>
  <c r="AJ11" i="2904" s="1"/>
  <c r="AI10" i="2904"/>
  <c r="AI9" i="2904"/>
  <c r="AJ9" i="2904" s="1"/>
  <c r="AI8" i="2904"/>
  <c r="AI7" i="2904"/>
  <c r="AJ7" i="2904" s="1"/>
  <c r="AE14" i="2904"/>
  <c r="AE10" i="2904"/>
  <c r="AE7" i="2904"/>
  <c r="AG3" i="2904"/>
  <c r="AD14" i="2904"/>
  <c r="AD13" i="2904"/>
  <c r="AE13" i="2904" s="1"/>
  <c r="AD12" i="2904"/>
  <c r="AE12" i="2904" s="1"/>
  <c r="AD11" i="2904"/>
  <c r="AE11" i="2904" s="1"/>
  <c r="AD10" i="2904"/>
  <c r="AD9" i="2904"/>
  <c r="AE9" i="2904" s="1"/>
  <c r="AD8" i="2904"/>
  <c r="AE8" i="2904" s="1"/>
  <c r="R24" i="2904" s="1"/>
  <c r="AD7" i="2904"/>
  <c r="Z14" i="2904"/>
  <c r="Z10" i="2904"/>
  <c r="Z7" i="2904"/>
  <c r="AB3" i="2904"/>
  <c r="Y14" i="2904"/>
  <c r="Y13" i="2904"/>
  <c r="Z13" i="2904" s="1"/>
  <c r="Y12" i="2904"/>
  <c r="Z12" i="2904" s="1"/>
  <c r="Y11" i="2904"/>
  <c r="Z11" i="2904" s="1"/>
  <c r="Y10" i="2904"/>
  <c r="Y9" i="2904"/>
  <c r="Z9" i="2904" s="1"/>
  <c r="Y8" i="2904"/>
  <c r="Z8" i="2904" s="1"/>
  <c r="Q24" i="2904" s="1"/>
  <c r="Y7" i="2904"/>
  <c r="U14" i="2904"/>
  <c r="U10" i="2904"/>
  <c r="U8" i="2904"/>
  <c r="P24" i="2904" s="1"/>
  <c r="U7" i="2904"/>
  <c r="W3" i="2904"/>
  <c r="T14" i="2904"/>
  <c r="T13" i="2904"/>
  <c r="U13" i="2904" s="1"/>
  <c r="T12" i="2904"/>
  <c r="U12" i="2904" s="1"/>
  <c r="T11" i="2904"/>
  <c r="U11" i="2904" s="1"/>
  <c r="T10" i="2904"/>
  <c r="T9" i="2904"/>
  <c r="U9" i="2904" s="1"/>
  <c r="T8" i="2904"/>
  <c r="T7" i="2904"/>
  <c r="T23" i="2904"/>
  <c r="S23" i="2904"/>
  <c r="R23" i="2904"/>
  <c r="P23" i="2904"/>
  <c r="N20" i="2904"/>
  <c r="P10" i="2904"/>
  <c r="Q10" i="2904" s="1"/>
  <c r="O10" i="2904"/>
  <c r="O9" i="2904"/>
  <c r="P8" i="2904"/>
  <c r="Q8" i="2904" s="1"/>
  <c r="O8" i="2904"/>
  <c r="O7" i="2904"/>
  <c r="Q4" i="2904" s="1"/>
  <c r="Q3" i="2904"/>
  <c r="G3" i="2904"/>
  <c r="U23" i="2904" s="1"/>
  <c r="U28" i="2903"/>
  <c r="T28" i="2903"/>
  <c r="S28" i="2903"/>
  <c r="R28" i="2903"/>
  <c r="Q28" i="2903"/>
  <c r="P28" i="2903"/>
  <c r="AT14" i="2903"/>
  <c r="AT13" i="2903"/>
  <c r="AT9" i="2903"/>
  <c r="AT7" i="2903"/>
  <c r="AV3" i="2903"/>
  <c r="AS14" i="2903"/>
  <c r="AS13" i="2903"/>
  <c r="AS12" i="2903"/>
  <c r="AT12" i="2903" s="1"/>
  <c r="AS11" i="2903"/>
  <c r="AT11" i="2903" s="1"/>
  <c r="AS10" i="2903"/>
  <c r="AT10" i="2903" s="1"/>
  <c r="AS9" i="2903"/>
  <c r="AS8" i="2903"/>
  <c r="AT8" i="2903" s="1"/>
  <c r="U24" i="2903" s="1"/>
  <c r="AS7" i="2903"/>
  <c r="AO13" i="2903"/>
  <c r="AO9" i="2903"/>
  <c r="AO7" i="2903"/>
  <c r="AQ3" i="2903"/>
  <c r="AN14" i="2903"/>
  <c r="AO14" i="2903" s="1"/>
  <c r="AN13" i="2903"/>
  <c r="AN12" i="2903"/>
  <c r="AO12" i="2903" s="1"/>
  <c r="AN11" i="2903"/>
  <c r="AO11" i="2903" s="1"/>
  <c r="AN10" i="2903"/>
  <c r="AO10" i="2903" s="1"/>
  <c r="AN9" i="2903"/>
  <c r="AN8" i="2903"/>
  <c r="AO8" i="2903" s="1"/>
  <c r="T24" i="2903" s="1"/>
  <c r="AN7" i="2903"/>
  <c r="AJ13" i="2903"/>
  <c r="AJ9" i="2903"/>
  <c r="AL3" i="2903"/>
  <c r="AI14" i="2903"/>
  <c r="AJ14" i="2903" s="1"/>
  <c r="AI13" i="2903"/>
  <c r="AI12" i="2903"/>
  <c r="AJ12" i="2903" s="1"/>
  <c r="AI11" i="2903"/>
  <c r="AJ11" i="2903" s="1"/>
  <c r="AI10" i="2903"/>
  <c r="AJ10" i="2903" s="1"/>
  <c r="AI9" i="2903"/>
  <c r="AI8" i="2903"/>
  <c r="AJ8" i="2903" s="1"/>
  <c r="S24" i="2903" s="1"/>
  <c r="AI7" i="2903"/>
  <c r="AJ7" i="2903" s="1"/>
  <c r="AE13" i="2903"/>
  <c r="AE11" i="2903"/>
  <c r="AE9" i="2903"/>
  <c r="AG3" i="2903"/>
  <c r="AD14" i="2903"/>
  <c r="AE14" i="2903" s="1"/>
  <c r="AD13" i="2903"/>
  <c r="AD12" i="2903"/>
  <c r="AE12" i="2903" s="1"/>
  <c r="AD11" i="2903"/>
  <c r="AD10" i="2903"/>
  <c r="AE10" i="2903" s="1"/>
  <c r="AD9" i="2903"/>
  <c r="AD8" i="2903"/>
  <c r="AE8" i="2903" s="1"/>
  <c r="R24" i="2903" s="1"/>
  <c r="AD7" i="2903"/>
  <c r="AE7" i="2903" s="1"/>
  <c r="Z14" i="2903"/>
  <c r="Z13" i="2903"/>
  <c r="Z9" i="2903"/>
  <c r="Z7" i="2903"/>
  <c r="AB3" i="2903"/>
  <c r="Y14" i="2903"/>
  <c r="Y13" i="2903"/>
  <c r="Y12" i="2903"/>
  <c r="Z12" i="2903" s="1"/>
  <c r="Y11" i="2903"/>
  <c r="Z11" i="2903" s="1"/>
  <c r="Y10" i="2903"/>
  <c r="Z10" i="2903" s="1"/>
  <c r="Y9" i="2903"/>
  <c r="Y8" i="2903"/>
  <c r="Z8" i="2903" s="1"/>
  <c r="Q24" i="2903" s="1"/>
  <c r="Y7" i="2903"/>
  <c r="U13" i="2903"/>
  <c r="U9" i="2903"/>
  <c r="U7" i="2903"/>
  <c r="W3" i="2903"/>
  <c r="T14" i="2903"/>
  <c r="U14" i="2903" s="1"/>
  <c r="T13" i="2903"/>
  <c r="T12" i="2903"/>
  <c r="U12" i="2903" s="1"/>
  <c r="T11" i="2903"/>
  <c r="U11" i="2903" s="1"/>
  <c r="T10" i="2903"/>
  <c r="U10" i="2903" s="1"/>
  <c r="T9" i="2903"/>
  <c r="T8" i="2903"/>
  <c r="U8" i="2903" s="1"/>
  <c r="P24" i="2903" s="1"/>
  <c r="T7" i="2903"/>
  <c r="U23" i="2903"/>
  <c r="S23" i="2903"/>
  <c r="R23" i="2903"/>
  <c r="N20" i="2903"/>
  <c r="O10" i="2903"/>
  <c r="O9" i="2903"/>
  <c r="O8" i="2903"/>
  <c r="O7" i="2903"/>
  <c r="Q4" i="2903"/>
  <c r="Q3" i="2903"/>
  <c r="G3" i="2903"/>
  <c r="U28" i="2902"/>
  <c r="T28" i="2902"/>
  <c r="S28" i="2902"/>
  <c r="R28" i="2902"/>
  <c r="Q28" i="2902"/>
  <c r="P28" i="2902"/>
  <c r="AT14" i="2902"/>
  <c r="AT13" i="2902"/>
  <c r="AT12" i="2902"/>
  <c r="AT8" i="2902"/>
  <c r="U24" i="2902" s="1"/>
  <c r="AV3" i="2902"/>
  <c r="AS14" i="2902"/>
  <c r="AS13" i="2902"/>
  <c r="AS12" i="2902"/>
  <c r="AS11" i="2902"/>
  <c r="AT11" i="2902" s="1"/>
  <c r="AS10" i="2902"/>
  <c r="AT10" i="2902" s="1"/>
  <c r="AS9" i="2902"/>
  <c r="AT9" i="2902" s="1"/>
  <c r="AS8" i="2902"/>
  <c r="AS7" i="2902"/>
  <c r="AT7" i="2902" s="1"/>
  <c r="T24" i="2902"/>
  <c r="AO14" i="2902"/>
  <c r="AO12" i="2902"/>
  <c r="AO8" i="2902"/>
  <c r="AQ3" i="2902"/>
  <c r="AN14" i="2902"/>
  <c r="AN13" i="2902"/>
  <c r="AO13" i="2902" s="1"/>
  <c r="AN12" i="2902"/>
  <c r="AN11" i="2902"/>
  <c r="AO11" i="2902" s="1"/>
  <c r="AN10" i="2902"/>
  <c r="AO10" i="2902" s="1"/>
  <c r="AN9" i="2902"/>
  <c r="AO9" i="2902" s="1"/>
  <c r="AN8" i="2902"/>
  <c r="AN7" i="2902"/>
  <c r="AO7" i="2902" s="1"/>
  <c r="S24" i="2902"/>
  <c r="AJ12" i="2902"/>
  <c r="AK12" i="2902" s="1"/>
  <c r="AL12" i="2902" s="1"/>
  <c r="AJ8" i="2902"/>
  <c r="AL3" i="2902"/>
  <c r="AI14" i="2902"/>
  <c r="AJ14" i="2902" s="1"/>
  <c r="AI13" i="2902"/>
  <c r="AJ13" i="2902" s="1"/>
  <c r="AI12" i="2902"/>
  <c r="AI11" i="2902"/>
  <c r="AJ11" i="2902" s="1"/>
  <c r="AI10" i="2902"/>
  <c r="AJ10" i="2902" s="1"/>
  <c r="AI9" i="2902"/>
  <c r="AJ9" i="2902" s="1"/>
  <c r="AI8" i="2902"/>
  <c r="AI7" i="2902"/>
  <c r="AJ7" i="2902" s="1"/>
  <c r="AL4" i="2902" s="1"/>
  <c r="AK13" i="2902" s="1"/>
  <c r="AL13" i="2902" s="1"/>
  <c r="AE13" i="2902"/>
  <c r="AE12" i="2902"/>
  <c r="AE8" i="2902"/>
  <c r="R24" i="2902" s="1"/>
  <c r="AG3" i="2902"/>
  <c r="AD14" i="2902"/>
  <c r="AE14" i="2902" s="1"/>
  <c r="AD13" i="2902"/>
  <c r="AD12" i="2902"/>
  <c r="AD11" i="2902"/>
  <c r="AE11" i="2902" s="1"/>
  <c r="AD10" i="2902"/>
  <c r="AE10" i="2902" s="1"/>
  <c r="AD9" i="2902"/>
  <c r="AE9" i="2902" s="1"/>
  <c r="AD8" i="2902"/>
  <c r="AD7" i="2902"/>
  <c r="AE7" i="2902" s="1"/>
  <c r="AG4" i="2902" s="1"/>
  <c r="Z14" i="2902"/>
  <c r="Z13" i="2902"/>
  <c r="Z12" i="2902"/>
  <c r="Z8" i="2902"/>
  <c r="Q24" i="2902" s="1"/>
  <c r="AB3" i="2902"/>
  <c r="Y14" i="2902"/>
  <c r="Y13" i="2902"/>
  <c r="Y12" i="2902"/>
  <c r="Y11" i="2902"/>
  <c r="Z11" i="2902" s="1"/>
  <c r="Y10" i="2902"/>
  <c r="Z10" i="2902" s="1"/>
  <c r="Y9" i="2902"/>
  <c r="Z9" i="2902" s="1"/>
  <c r="Y8" i="2902"/>
  <c r="Y7" i="2902"/>
  <c r="Z7" i="2902" s="1"/>
  <c r="U14" i="2902"/>
  <c r="U11" i="2902"/>
  <c r="U10" i="2902"/>
  <c r="U8" i="2902"/>
  <c r="P24" i="2902" s="1"/>
  <c r="U7" i="2902"/>
  <c r="W3" i="2902"/>
  <c r="T14" i="2902"/>
  <c r="T13" i="2902"/>
  <c r="U13" i="2902" s="1"/>
  <c r="T12" i="2902"/>
  <c r="U12" i="2902" s="1"/>
  <c r="T11" i="2902"/>
  <c r="T10" i="2902"/>
  <c r="T9" i="2902"/>
  <c r="U9" i="2902" s="1"/>
  <c r="T8" i="2902"/>
  <c r="T7" i="2902"/>
  <c r="T23" i="2902"/>
  <c r="S23" i="2902"/>
  <c r="R23" i="2902"/>
  <c r="P23" i="2902"/>
  <c r="N20" i="2902"/>
  <c r="O10" i="2902"/>
  <c r="O9" i="2902"/>
  <c r="O8" i="2902"/>
  <c r="O7" i="2902"/>
  <c r="Q3" i="2902"/>
  <c r="G3" i="2902"/>
  <c r="U23" i="2902" s="1"/>
  <c r="U28" i="2901"/>
  <c r="T28" i="2901"/>
  <c r="S28" i="2901"/>
  <c r="R28" i="2901"/>
  <c r="Q28" i="2901"/>
  <c r="P28" i="2901"/>
  <c r="AT14" i="2901"/>
  <c r="AT13" i="2901"/>
  <c r="AT10" i="2901"/>
  <c r="AT9" i="2901"/>
  <c r="AT7" i="2901"/>
  <c r="AV3" i="2901"/>
  <c r="AS14" i="2901"/>
  <c r="AS13" i="2901"/>
  <c r="AS12" i="2901"/>
  <c r="AT12" i="2901" s="1"/>
  <c r="AS11" i="2901"/>
  <c r="AT11" i="2901" s="1"/>
  <c r="AS10" i="2901"/>
  <c r="AS9" i="2901"/>
  <c r="AS8" i="2901"/>
  <c r="AT8" i="2901" s="1"/>
  <c r="U24" i="2901" s="1"/>
  <c r="AS7" i="2901"/>
  <c r="AO14" i="2901"/>
  <c r="AO13" i="2901"/>
  <c r="AO10" i="2901"/>
  <c r="AO9" i="2901"/>
  <c r="AO7" i="2901"/>
  <c r="AQ3" i="2901"/>
  <c r="AN14" i="2901"/>
  <c r="AN13" i="2901"/>
  <c r="AN12" i="2901"/>
  <c r="AO12" i="2901" s="1"/>
  <c r="AN11" i="2901"/>
  <c r="AO11" i="2901" s="1"/>
  <c r="AN10" i="2901"/>
  <c r="AN9" i="2901"/>
  <c r="AN8" i="2901"/>
  <c r="AO8" i="2901" s="1"/>
  <c r="T24" i="2901" s="1"/>
  <c r="AN7" i="2901"/>
  <c r="AJ14" i="2901"/>
  <c r="AJ13" i="2901"/>
  <c r="AJ10" i="2901"/>
  <c r="AJ9" i="2901"/>
  <c r="AJ7" i="2901"/>
  <c r="AL3" i="2901"/>
  <c r="AI14" i="2901"/>
  <c r="AI13" i="2901"/>
  <c r="AI12" i="2901"/>
  <c r="AJ12" i="2901" s="1"/>
  <c r="AI11" i="2901"/>
  <c r="AJ11" i="2901" s="1"/>
  <c r="AI10" i="2901"/>
  <c r="AI9" i="2901"/>
  <c r="AI8" i="2901"/>
  <c r="AJ8" i="2901" s="1"/>
  <c r="S24" i="2901" s="1"/>
  <c r="AI7" i="2901"/>
  <c r="AE14" i="2901"/>
  <c r="AE13" i="2901"/>
  <c r="AE10" i="2901"/>
  <c r="AE9" i="2901"/>
  <c r="AE7" i="2901"/>
  <c r="AG3" i="2901"/>
  <c r="AD14" i="2901"/>
  <c r="AD13" i="2901"/>
  <c r="AD12" i="2901"/>
  <c r="AE12" i="2901" s="1"/>
  <c r="AD11" i="2901"/>
  <c r="AE11" i="2901" s="1"/>
  <c r="AD10" i="2901"/>
  <c r="AD9" i="2901"/>
  <c r="AD8" i="2901"/>
  <c r="AE8" i="2901" s="1"/>
  <c r="R24" i="2901" s="1"/>
  <c r="AD7" i="2901"/>
  <c r="Z14" i="2901"/>
  <c r="Z13" i="2901"/>
  <c r="Z10" i="2901"/>
  <c r="Z9" i="2901"/>
  <c r="Z7" i="2901"/>
  <c r="AB3" i="2901"/>
  <c r="Y14" i="2901"/>
  <c r="Y13" i="2901"/>
  <c r="Y12" i="2901"/>
  <c r="Z12" i="2901" s="1"/>
  <c r="Y11" i="2901"/>
  <c r="Z11" i="2901" s="1"/>
  <c r="Y10" i="2901"/>
  <c r="Y9" i="2901"/>
  <c r="Y8" i="2901"/>
  <c r="Z8" i="2901" s="1"/>
  <c r="Q24" i="2901" s="1"/>
  <c r="Y7" i="2901"/>
  <c r="U14" i="2901"/>
  <c r="U13" i="2901"/>
  <c r="U10" i="2901"/>
  <c r="U9" i="2901"/>
  <c r="U7" i="2901"/>
  <c r="W3" i="2901"/>
  <c r="T14" i="2901"/>
  <c r="T13" i="2901"/>
  <c r="T12" i="2901"/>
  <c r="U12" i="2901" s="1"/>
  <c r="T11" i="2901"/>
  <c r="U11" i="2901" s="1"/>
  <c r="T10" i="2901"/>
  <c r="T9" i="2901"/>
  <c r="T8" i="2901"/>
  <c r="U8" i="2901" s="1"/>
  <c r="P24" i="2901" s="1"/>
  <c r="T7" i="2901"/>
  <c r="S23" i="2901"/>
  <c r="R23" i="2901"/>
  <c r="N20" i="2901"/>
  <c r="O10" i="2901"/>
  <c r="O9" i="2901"/>
  <c r="O8" i="2901"/>
  <c r="O7" i="2901"/>
  <c r="Q3" i="2901"/>
  <c r="G3" i="2901"/>
  <c r="U23" i="2901" s="1"/>
  <c r="U28" i="2900"/>
  <c r="T28" i="2900"/>
  <c r="S28" i="2900"/>
  <c r="R28" i="2900"/>
  <c r="Q28" i="2900"/>
  <c r="P28" i="2900"/>
  <c r="U24" i="2900"/>
  <c r="AT12" i="2900"/>
  <c r="AT8" i="2900"/>
  <c r="AV3" i="2900"/>
  <c r="AS14" i="2900"/>
  <c r="AT14" i="2900" s="1"/>
  <c r="AS13" i="2900"/>
  <c r="AT13" i="2900" s="1"/>
  <c r="AS12" i="2900"/>
  <c r="AS11" i="2900"/>
  <c r="AT11" i="2900" s="1"/>
  <c r="AS10" i="2900"/>
  <c r="AT10" i="2900" s="1"/>
  <c r="AS9" i="2900"/>
  <c r="AT9" i="2900" s="1"/>
  <c r="AS8" i="2900"/>
  <c r="AS7" i="2900"/>
  <c r="AT7" i="2900" s="1"/>
  <c r="AO13" i="2900"/>
  <c r="AO12" i="2900"/>
  <c r="AO8" i="2900"/>
  <c r="T24" i="2900" s="1"/>
  <c r="AQ3" i="2900"/>
  <c r="AN14" i="2900"/>
  <c r="AO14" i="2900" s="1"/>
  <c r="AN13" i="2900"/>
  <c r="AN12" i="2900"/>
  <c r="AN11" i="2900"/>
  <c r="AO11" i="2900" s="1"/>
  <c r="AN10" i="2900"/>
  <c r="AO10" i="2900" s="1"/>
  <c r="AN9" i="2900"/>
  <c r="AO9" i="2900" s="1"/>
  <c r="AN8" i="2900"/>
  <c r="AN7" i="2900"/>
  <c r="AO7" i="2900" s="1"/>
  <c r="AJ14" i="2900"/>
  <c r="AJ12" i="2900"/>
  <c r="AJ8" i="2900"/>
  <c r="S24" i="2900" s="1"/>
  <c r="AL3" i="2900"/>
  <c r="AI14" i="2900"/>
  <c r="AI13" i="2900"/>
  <c r="AJ13" i="2900" s="1"/>
  <c r="AI12" i="2900"/>
  <c r="AI11" i="2900"/>
  <c r="AJ11" i="2900" s="1"/>
  <c r="AI10" i="2900"/>
  <c r="AJ10" i="2900" s="1"/>
  <c r="AI9" i="2900"/>
  <c r="AJ9" i="2900" s="1"/>
  <c r="AI8" i="2900"/>
  <c r="AI7" i="2900"/>
  <c r="AJ7" i="2900" s="1"/>
  <c r="R24" i="2900"/>
  <c r="AE12" i="2900"/>
  <c r="AE10" i="2900"/>
  <c r="AE8" i="2900"/>
  <c r="AG3" i="2900"/>
  <c r="AD14" i="2900"/>
  <c r="AE14" i="2900" s="1"/>
  <c r="AD13" i="2900"/>
  <c r="AE13" i="2900" s="1"/>
  <c r="AD12" i="2900"/>
  <c r="AD11" i="2900"/>
  <c r="AE11" i="2900" s="1"/>
  <c r="AD10" i="2900"/>
  <c r="AD9" i="2900"/>
  <c r="AE9" i="2900" s="1"/>
  <c r="AD8" i="2900"/>
  <c r="AD7" i="2900"/>
  <c r="AE7" i="2900" s="1"/>
  <c r="Q24" i="2900"/>
  <c r="Z12" i="2900"/>
  <c r="Z8" i="2900"/>
  <c r="AB3" i="2900"/>
  <c r="Y14" i="2900"/>
  <c r="Z14" i="2900" s="1"/>
  <c r="Y13" i="2900"/>
  <c r="Z13" i="2900" s="1"/>
  <c r="Y12" i="2900"/>
  <c r="Y11" i="2900"/>
  <c r="Z11" i="2900" s="1"/>
  <c r="Y10" i="2900"/>
  <c r="Z10" i="2900" s="1"/>
  <c r="Y9" i="2900"/>
  <c r="Z9" i="2900" s="1"/>
  <c r="Y8" i="2900"/>
  <c r="Y7" i="2900"/>
  <c r="Z7" i="2900" s="1"/>
  <c r="U13" i="2900"/>
  <c r="U12" i="2900"/>
  <c r="U8" i="2900"/>
  <c r="P24" i="2900" s="1"/>
  <c r="W3" i="2900"/>
  <c r="T14" i="2900"/>
  <c r="U14" i="2900" s="1"/>
  <c r="T13" i="2900"/>
  <c r="T12" i="2900"/>
  <c r="T11" i="2900"/>
  <c r="U11" i="2900" s="1"/>
  <c r="T10" i="2900"/>
  <c r="U10" i="2900" s="1"/>
  <c r="T9" i="2900"/>
  <c r="U9" i="2900" s="1"/>
  <c r="T8" i="2900"/>
  <c r="T7" i="2900"/>
  <c r="U7" i="2900" s="1"/>
  <c r="R23" i="2900"/>
  <c r="Q23" i="2900"/>
  <c r="O10" i="2900"/>
  <c r="O9" i="2900"/>
  <c r="O8" i="2900"/>
  <c r="O7" i="2900"/>
  <c r="Q3" i="2900"/>
  <c r="G3" i="2900"/>
  <c r="U28" i="2899"/>
  <c r="T28" i="2899"/>
  <c r="S28" i="2899"/>
  <c r="R28" i="2899"/>
  <c r="Q28" i="2899"/>
  <c r="P28" i="2899"/>
  <c r="U24" i="2899"/>
  <c r="AT11" i="2899"/>
  <c r="AT9" i="2899"/>
  <c r="AT7" i="2899"/>
  <c r="AV3" i="2899"/>
  <c r="AS14" i="2899"/>
  <c r="AT14" i="2899" s="1"/>
  <c r="AS13" i="2899"/>
  <c r="AT13" i="2899" s="1"/>
  <c r="AS12" i="2899"/>
  <c r="AT12" i="2899" s="1"/>
  <c r="AS11" i="2899"/>
  <c r="AS10" i="2899"/>
  <c r="AT10" i="2899" s="1"/>
  <c r="AS9" i="2899"/>
  <c r="AS8" i="2899"/>
  <c r="AT8" i="2899" s="1"/>
  <c r="AS7" i="2899"/>
  <c r="AQ4" i="2899"/>
  <c r="AP11" i="2899" s="1"/>
  <c r="AQ11" i="2899" s="1"/>
  <c r="AO11" i="2899"/>
  <c r="AO9" i="2899"/>
  <c r="AO8" i="2899"/>
  <c r="T24" i="2899" s="1"/>
  <c r="AO7" i="2899"/>
  <c r="AQ3" i="2899"/>
  <c r="AN14" i="2899"/>
  <c r="AO14" i="2899" s="1"/>
  <c r="AN13" i="2899"/>
  <c r="AO13" i="2899" s="1"/>
  <c r="AN12" i="2899"/>
  <c r="AO12" i="2899" s="1"/>
  <c r="AN11" i="2899"/>
  <c r="AN10" i="2899"/>
  <c r="AO10" i="2899" s="1"/>
  <c r="AP10" i="2899" s="1"/>
  <c r="AQ10" i="2899" s="1"/>
  <c r="AN9" i="2899"/>
  <c r="AN8" i="2899"/>
  <c r="AN7" i="2899"/>
  <c r="AJ12" i="2899"/>
  <c r="AJ11" i="2899"/>
  <c r="AJ9" i="2899"/>
  <c r="AJ7" i="2899"/>
  <c r="AL3" i="2899"/>
  <c r="AI14" i="2899"/>
  <c r="AJ14" i="2899" s="1"/>
  <c r="AI13" i="2899"/>
  <c r="AJ13" i="2899" s="1"/>
  <c r="AI12" i="2899"/>
  <c r="AI11" i="2899"/>
  <c r="AI10" i="2899"/>
  <c r="AJ10" i="2899" s="1"/>
  <c r="AI9" i="2899"/>
  <c r="AI8" i="2899"/>
  <c r="AJ8" i="2899" s="1"/>
  <c r="S24" i="2899" s="1"/>
  <c r="AI7" i="2899"/>
  <c r="AE13" i="2899"/>
  <c r="AE11" i="2899"/>
  <c r="AE9" i="2899"/>
  <c r="AE8" i="2899"/>
  <c r="R24" i="2899" s="1"/>
  <c r="AE7" i="2899"/>
  <c r="AG3" i="2899"/>
  <c r="AD14" i="2899"/>
  <c r="AE14" i="2899" s="1"/>
  <c r="AD13" i="2899"/>
  <c r="AD12" i="2899"/>
  <c r="AE12" i="2899" s="1"/>
  <c r="AD11" i="2899"/>
  <c r="AD10" i="2899"/>
  <c r="AE10" i="2899" s="1"/>
  <c r="AD9" i="2899"/>
  <c r="AD8" i="2899"/>
  <c r="AD7" i="2899"/>
  <c r="Z11" i="2899"/>
  <c r="Z9" i="2899"/>
  <c r="Z7" i="2899"/>
  <c r="AB3" i="2899"/>
  <c r="Y14" i="2899"/>
  <c r="Z14" i="2899" s="1"/>
  <c r="Y13" i="2899"/>
  <c r="Z13" i="2899" s="1"/>
  <c r="Y12" i="2899"/>
  <c r="Z12" i="2899" s="1"/>
  <c r="Y11" i="2899"/>
  <c r="Y10" i="2899"/>
  <c r="Z10" i="2899" s="1"/>
  <c r="Y9" i="2899"/>
  <c r="Y8" i="2899"/>
  <c r="Z8" i="2899" s="1"/>
  <c r="Q24" i="2899" s="1"/>
  <c r="Y7" i="2899"/>
  <c r="U11" i="2899"/>
  <c r="U9" i="2899"/>
  <c r="U8" i="2899"/>
  <c r="P24" i="2899" s="1"/>
  <c r="U7" i="2899"/>
  <c r="W3" i="2899"/>
  <c r="T14" i="2899"/>
  <c r="U14" i="2899" s="1"/>
  <c r="T13" i="2899"/>
  <c r="U13" i="2899" s="1"/>
  <c r="T12" i="2899"/>
  <c r="U12" i="2899" s="1"/>
  <c r="T11" i="2899"/>
  <c r="T10" i="2899"/>
  <c r="U10" i="2899" s="1"/>
  <c r="T9" i="2899"/>
  <c r="T8" i="2899"/>
  <c r="T7" i="2899"/>
  <c r="U23" i="2899"/>
  <c r="O10" i="2899"/>
  <c r="O9" i="2899"/>
  <c r="O8" i="2899"/>
  <c r="O7" i="2899"/>
  <c r="Q3" i="2899"/>
  <c r="G3" i="2899"/>
  <c r="U28" i="2898"/>
  <c r="T28" i="2898"/>
  <c r="S28" i="2898"/>
  <c r="R28" i="2898"/>
  <c r="Q28" i="2898"/>
  <c r="P28" i="2898"/>
  <c r="AT14" i="2898"/>
  <c r="AT10" i="2898"/>
  <c r="AT8" i="2898"/>
  <c r="U24" i="2898" s="1"/>
  <c r="AT7" i="2898"/>
  <c r="AV3" i="2898"/>
  <c r="AS14" i="2898"/>
  <c r="AS13" i="2898"/>
  <c r="AT13" i="2898" s="1"/>
  <c r="AS12" i="2898"/>
  <c r="AT12" i="2898" s="1"/>
  <c r="AS11" i="2898"/>
  <c r="AT11" i="2898" s="1"/>
  <c r="AS10" i="2898"/>
  <c r="AS9" i="2898"/>
  <c r="AT9" i="2898" s="1"/>
  <c r="AS8" i="2898"/>
  <c r="AS7" i="2898"/>
  <c r="T24" i="2898"/>
  <c r="AO14" i="2898"/>
  <c r="AO11" i="2898"/>
  <c r="AO10" i="2898"/>
  <c r="AO8" i="2898"/>
  <c r="AQ3" i="2898"/>
  <c r="AN14" i="2898"/>
  <c r="AN13" i="2898"/>
  <c r="AO13" i="2898" s="1"/>
  <c r="AN12" i="2898"/>
  <c r="AO12" i="2898" s="1"/>
  <c r="AN11" i="2898"/>
  <c r="AN10" i="2898"/>
  <c r="AN9" i="2898"/>
  <c r="AO9" i="2898" s="1"/>
  <c r="AN8" i="2898"/>
  <c r="AN7" i="2898"/>
  <c r="AO7" i="2898" s="1"/>
  <c r="S24" i="2898"/>
  <c r="AJ14" i="2898"/>
  <c r="AJ12" i="2898"/>
  <c r="AJ10" i="2898"/>
  <c r="AL3" i="2898"/>
  <c r="AI14" i="2898"/>
  <c r="AI13" i="2898"/>
  <c r="AJ13" i="2898" s="1"/>
  <c r="AI12" i="2898"/>
  <c r="AI11" i="2898"/>
  <c r="AJ11" i="2898" s="1"/>
  <c r="AI10" i="2898"/>
  <c r="AI9" i="2898"/>
  <c r="AJ9" i="2898" s="1"/>
  <c r="AI8" i="2898"/>
  <c r="AJ8" i="2898" s="1"/>
  <c r="AI7" i="2898"/>
  <c r="AJ7" i="2898" s="1"/>
  <c r="AE14" i="2898"/>
  <c r="AE12" i="2898"/>
  <c r="AE10" i="2898"/>
  <c r="AE8" i="2898"/>
  <c r="R24" i="2898" s="1"/>
  <c r="AE7" i="2898"/>
  <c r="AG3" i="2898"/>
  <c r="AD14" i="2898"/>
  <c r="AD13" i="2898"/>
  <c r="AE13" i="2898" s="1"/>
  <c r="AD12" i="2898"/>
  <c r="AD11" i="2898"/>
  <c r="AE11" i="2898" s="1"/>
  <c r="AD10" i="2898"/>
  <c r="AD9" i="2898"/>
  <c r="AE9" i="2898" s="1"/>
  <c r="AD8" i="2898"/>
  <c r="AD7" i="2898"/>
  <c r="Z14" i="2898"/>
  <c r="Z10" i="2898"/>
  <c r="Z8" i="2898"/>
  <c r="Q24" i="2898" s="1"/>
  <c r="Z7" i="2898"/>
  <c r="AB3" i="2898"/>
  <c r="Y14" i="2898"/>
  <c r="Y13" i="2898"/>
  <c r="Z13" i="2898" s="1"/>
  <c r="Y12" i="2898"/>
  <c r="Z12" i="2898" s="1"/>
  <c r="Y11" i="2898"/>
  <c r="Z11" i="2898" s="1"/>
  <c r="Y10" i="2898"/>
  <c r="Y9" i="2898"/>
  <c r="Z9" i="2898" s="1"/>
  <c r="Y8" i="2898"/>
  <c r="Y7" i="2898"/>
  <c r="P24" i="2898"/>
  <c r="U14" i="2898"/>
  <c r="U10" i="2898"/>
  <c r="U8" i="2898"/>
  <c r="W3" i="2898"/>
  <c r="T14" i="2898"/>
  <c r="T13" i="2898"/>
  <c r="U13" i="2898" s="1"/>
  <c r="T12" i="2898"/>
  <c r="U12" i="2898" s="1"/>
  <c r="T11" i="2898"/>
  <c r="U11" i="2898" s="1"/>
  <c r="T10" i="2898"/>
  <c r="T9" i="2898"/>
  <c r="U9" i="2898" s="1"/>
  <c r="T8" i="2898"/>
  <c r="T7" i="2898"/>
  <c r="U7" i="2898" s="1"/>
  <c r="T23" i="2898"/>
  <c r="S23" i="2898"/>
  <c r="R23" i="2898"/>
  <c r="P23" i="2898"/>
  <c r="N20" i="2898"/>
  <c r="O10" i="2898"/>
  <c r="O9" i="2898"/>
  <c r="O8" i="2898"/>
  <c r="O7" i="2898"/>
  <c r="Q3" i="2898"/>
  <c r="G3" i="2898"/>
  <c r="U23" i="2898" s="1"/>
  <c r="U28" i="2897"/>
  <c r="T28" i="2897"/>
  <c r="S28" i="2897"/>
  <c r="R28" i="2897"/>
  <c r="Q28" i="2897"/>
  <c r="P28" i="2897"/>
  <c r="AT13" i="2897"/>
  <c r="AT9" i="2897"/>
  <c r="AT7" i="2897"/>
  <c r="AV3" i="2897"/>
  <c r="AS14" i="2897"/>
  <c r="AT14" i="2897" s="1"/>
  <c r="AS13" i="2897"/>
  <c r="AS12" i="2897"/>
  <c r="AT12" i="2897" s="1"/>
  <c r="AS11" i="2897"/>
  <c r="AT11" i="2897" s="1"/>
  <c r="AS10" i="2897"/>
  <c r="AT10" i="2897" s="1"/>
  <c r="AS9" i="2897"/>
  <c r="AS8" i="2897"/>
  <c r="AT8" i="2897" s="1"/>
  <c r="U24" i="2897" s="1"/>
  <c r="AS7" i="2897"/>
  <c r="AO13" i="2897"/>
  <c r="AO11" i="2897"/>
  <c r="AO9" i="2897"/>
  <c r="AQ3" i="2897"/>
  <c r="AN14" i="2897"/>
  <c r="AO14" i="2897" s="1"/>
  <c r="AN13" i="2897"/>
  <c r="AN12" i="2897"/>
  <c r="AO12" i="2897" s="1"/>
  <c r="AN11" i="2897"/>
  <c r="AN10" i="2897"/>
  <c r="AO10" i="2897" s="1"/>
  <c r="AN9" i="2897"/>
  <c r="AN8" i="2897"/>
  <c r="AO8" i="2897" s="1"/>
  <c r="T24" i="2897" s="1"/>
  <c r="AN7" i="2897"/>
  <c r="AO7" i="2897" s="1"/>
  <c r="AJ13" i="2897"/>
  <c r="AJ9" i="2897"/>
  <c r="AL3" i="2897"/>
  <c r="AI14" i="2897"/>
  <c r="AJ14" i="2897" s="1"/>
  <c r="AI13" i="2897"/>
  <c r="AI12" i="2897"/>
  <c r="AJ12" i="2897" s="1"/>
  <c r="AI11" i="2897"/>
  <c r="AJ11" i="2897" s="1"/>
  <c r="AI10" i="2897"/>
  <c r="AJ10" i="2897" s="1"/>
  <c r="AI9" i="2897"/>
  <c r="AI8" i="2897"/>
  <c r="AJ8" i="2897" s="1"/>
  <c r="S24" i="2897" s="1"/>
  <c r="AI7" i="2897"/>
  <c r="AJ7" i="2897" s="1"/>
  <c r="R24" i="2897"/>
  <c r="AE12" i="2897"/>
  <c r="AE11" i="2897"/>
  <c r="AE9" i="2897"/>
  <c r="AE8" i="2897"/>
  <c r="AE7" i="2897"/>
  <c r="AG3" i="2897"/>
  <c r="AD14" i="2897"/>
  <c r="AE14" i="2897" s="1"/>
  <c r="AD13" i="2897"/>
  <c r="AE13" i="2897" s="1"/>
  <c r="AD12" i="2897"/>
  <c r="AD11" i="2897"/>
  <c r="AD10" i="2897"/>
  <c r="AE10" i="2897" s="1"/>
  <c r="AD9" i="2897"/>
  <c r="AD8" i="2897"/>
  <c r="AD7" i="2897"/>
  <c r="Q24" i="2897"/>
  <c r="Z12" i="2897"/>
  <c r="Z11" i="2897"/>
  <c r="Z9" i="2897"/>
  <c r="Z8" i="2897"/>
  <c r="Z7" i="2897"/>
  <c r="AB3" i="2897"/>
  <c r="Y14" i="2897"/>
  <c r="Z14" i="2897" s="1"/>
  <c r="Y13" i="2897"/>
  <c r="Z13" i="2897" s="1"/>
  <c r="Y12" i="2897"/>
  <c r="Y11" i="2897"/>
  <c r="Y10" i="2897"/>
  <c r="Z10" i="2897" s="1"/>
  <c r="Y9" i="2897"/>
  <c r="Y8" i="2897"/>
  <c r="Y7" i="2897"/>
  <c r="P24" i="2897"/>
  <c r="U12" i="2897"/>
  <c r="U11" i="2897"/>
  <c r="U9" i="2897"/>
  <c r="U8" i="2897"/>
  <c r="U7" i="2897"/>
  <c r="W3" i="2897"/>
  <c r="T14" i="2897"/>
  <c r="U14" i="2897" s="1"/>
  <c r="T13" i="2897"/>
  <c r="U13" i="2897" s="1"/>
  <c r="T12" i="2897"/>
  <c r="T11" i="2897"/>
  <c r="T10" i="2897"/>
  <c r="U10" i="2897" s="1"/>
  <c r="T9" i="2897"/>
  <c r="T8" i="2897"/>
  <c r="T7" i="2897"/>
  <c r="Q23" i="2897"/>
  <c r="O10" i="2897"/>
  <c r="O9" i="2897"/>
  <c r="O8" i="2897"/>
  <c r="O7" i="2897"/>
  <c r="Q3" i="2897"/>
  <c r="G3" i="2897"/>
  <c r="U28" i="2896"/>
  <c r="T28" i="2896"/>
  <c r="S28" i="2896"/>
  <c r="R28" i="2896"/>
  <c r="Q28" i="2896"/>
  <c r="P28" i="2896"/>
  <c r="U24" i="2896"/>
  <c r="AT14" i="2896"/>
  <c r="AT11" i="2896"/>
  <c r="AT10" i="2896"/>
  <c r="AT8" i="2896"/>
  <c r="AT7" i="2896"/>
  <c r="AV3" i="2896"/>
  <c r="AS14" i="2896"/>
  <c r="AS13" i="2896"/>
  <c r="AT13" i="2896" s="1"/>
  <c r="AS12" i="2896"/>
  <c r="AT12" i="2896" s="1"/>
  <c r="AS11" i="2896"/>
  <c r="AS10" i="2896"/>
  <c r="AS9" i="2896"/>
  <c r="AT9" i="2896" s="1"/>
  <c r="AS8" i="2896"/>
  <c r="AS7" i="2896"/>
  <c r="T24" i="2896"/>
  <c r="AO14" i="2896"/>
  <c r="AO11" i="2896"/>
  <c r="AO10" i="2896"/>
  <c r="AO7" i="2896"/>
  <c r="AQ3" i="2896"/>
  <c r="AN14" i="2896"/>
  <c r="AN13" i="2896"/>
  <c r="AO13" i="2896" s="1"/>
  <c r="AN12" i="2896"/>
  <c r="AO12" i="2896" s="1"/>
  <c r="AN11" i="2896"/>
  <c r="AN10" i="2896"/>
  <c r="AN9" i="2896"/>
  <c r="AO9" i="2896" s="1"/>
  <c r="AN8" i="2896"/>
  <c r="AO8" i="2896" s="1"/>
  <c r="AN7" i="2896"/>
  <c r="AJ14" i="2896"/>
  <c r="AJ11" i="2896"/>
  <c r="AJ10" i="2896"/>
  <c r="AJ7" i="2896"/>
  <c r="AL3" i="2896"/>
  <c r="AI14" i="2896"/>
  <c r="AI13" i="2896"/>
  <c r="AJ13" i="2896" s="1"/>
  <c r="AI12" i="2896"/>
  <c r="AJ12" i="2896" s="1"/>
  <c r="AI11" i="2896"/>
  <c r="AI10" i="2896"/>
  <c r="AI9" i="2896"/>
  <c r="AJ9" i="2896" s="1"/>
  <c r="AI8" i="2896"/>
  <c r="AJ8" i="2896" s="1"/>
  <c r="S24" i="2896" s="1"/>
  <c r="AI7" i="2896"/>
  <c r="AE14" i="2896"/>
  <c r="AE11" i="2896"/>
  <c r="AE10" i="2896"/>
  <c r="AE8" i="2896"/>
  <c r="R24" i="2896" s="1"/>
  <c r="AE7" i="2896"/>
  <c r="AG3" i="2896"/>
  <c r="AD14" i="2896"/>
  <c r="AD13" i="2896"/>
  <c r="AE13" i="2896" s="1"/>
  <c r="AD12" i="2896"/>
  <c r="AE12" i="2896" s="1"/>
  <c r="AD11" i="2896"/>
  <c r="AD10" i="2896"/>
  <c r="AD9" i="2896"/>
  <c r="AE9" i="2896" s="1"/>
  <c r="AD8" i="2896"/>
  <c r="AD7" i="2896"/>
  <c r="Q24" i="2896"/>
  <c r="Z14" i="2896"/>
  <c r="Z11" i="2896"/>
  <c r="Z10" i="2896"/>
  <c r="Z8" i="2896"/>
  <c r="Z7" i="2896"/>
  <c r="AB3" i="2896"/>
  <c r="Y14" i="2896"/>
  <c r="Y13" i="2896"/>
  <c r="Z13" i="2896" s="1"/>
  <c r="Y12" i="2896"/>
  <c r="Z12" i="2896" s="1"/>
  <c r="Y11" i="2896"/>
  <c r="Y10" i="2896"/>
  <c r="Y9" i="2896"/>
  <c r="Z9" i="2896" s="1"/>
  <c r="Y8" i="2896"/>
  <c r="Y7" i="2896"/>
  <c r="P24" i="2896"/>
  <c r="U14" i="2896"/>
  <c r="U12" i="2896"/>
  <c r="U11" i="2896"/>
  <c r="U10" i="2896"/>
  <c r="U7" i="2896"/>
  <c r="W3" i="2896"/>
  <c r="T14" i="2896"/>
  <c r="T13" i="2896"/>
  <c r="U13" i="2896" s="1"/>
  <c r="T12" i="2896"/>
  <c r="T11" i="2896"/>
  <c r="T10" i="2896"/>
  <c r="T9" i="2896"/>
  <c r="U9" i="2896" s="1"/>
  <c r="T8" i="2896"/>
  <c r="U8" i="2896" s="1"/>
  <c r="T7" i="2896"/>
  <c r="T23" i="2896"/>
  <c r="S23" i="2896"/>
  <c r="R23" i="2896"/>
  <c r="P23" i="2896"/>
  <c r="N20" i="2896"/>
  <c r="O10" i="2896"/>
  <c r="O9" i="2896"/>
  <c r="P8" i="2896"/>
  <c r="Q8" i="2896" s="1"/>
  <c r="O8" i="2896"/>
  <c r="O7" i="2896"/>
  <c r="Q4" i="2896"/>
  <c r="Q3" i="2896"/>
  <c r="G3" i="2896"/>
  <c r="U23" i="2896" s="1"/>
  <c r="U28" i="2895"/>
  <c r="T28" i="2895"/>
  <c r="S28" i="2895"/>
  <c r="R28" i="2895"/>
  <c r="Q28" i="2895"/>
  <c r="P28" i="2895"/>
  <c r="AT14" i="2895"/>
  <c r="AT13" i="2895"/>
  <c r="AT11" i="2895"/>
  <c r="AT10" i="2895"/>
  <c r="AT9" i="2895"/>
  <c r="AV3" i="2895"/>
  <c r="AS14" i="2895"/>
  <c r="AS13" i="2895"/>
  <c r="AS12" i="2895"/>
  <c r="AT12" i="2895" s="1"/>
  <c r="AS11" i="2895"/>
  <c r="AS10" i="2895"/>
  <c r="AS9" i="2895"/>
  <c r="AS8" i="2895"/>
  <c r="AT8" i="2895" s="1"/>
  <c r="U24" i="2895" s="1"/>
  <c r="AS7" i="2895"/>
  <c r="AT7" i="2895" s="1"/>
  <c r="AO14" i="2895"/>
  <c r="AO13" i="2895"/>
  <c r="AO10" i="2895"/>
  <c r="AO9" i="2895"/>
  <c r="AQ3" i="2895"/>
  <c r="AN14" i="2895"/>
  <c r="AN13" i="2895"/>
  <c r="AN12" i="2895"/>
  <c r="AO12" i="2895" s="1"/>
  <c r="AN11" i="2895"/>
  <c r="AO11" i="2895" s="1"/>
  <c r="AN10" i="2895"/>
  <c r="AN9" i="2895"/>
  <c r="AN8" i="2895"/>
  <c r="AO8" i="2895" s="1"/>
  <c r="T24" i="2895" s="1"/>
  <c r="AN7" i="2895"/>
  <c r="AO7" i="2895" s="1"/>
  <c r="AJ14" i="2895"/>
  <c r="AJ13" i="2895"/>
  <c r="AJ10" i="2895"/>
  <c r="AJ9" i="2895"/>
  <c r="AL3" i="2895"/>
  <c r="AI14" i="2895"/>
  <c r="AI13" i="2895"/>
  <c r="AI12" i="2895"/>
  <c r="AJ12" i="2895" s="1"/>
  <c r="AI11" i="2895"/>
  <c r="AJ11" i="2895" s="1"/>
  <c r="AI10" i="2895"/>
  <c r="AI9" i="2895"/>
  <c r="AI8" i="2895"/>
  <c r="AJ8" i="2895" s="1"/>
  <c r="S24" i="2895" s="1"/>
  <c r="AI7" i="2895"/>
  <c r="AJ7" i="2895" s="1"/>
  <c r="AE14" i="2895"/>
  <c r="AE13" i="2895"/>
  <c r="AE11" i="2895"/>
  <c r="AE10" i="2895"/>
  <c r="AE9" i="2895"/>
  <c r="AG3" i="2895"/>
  <c r="AD14" i="2895"/>
  <c r="AD13" i="2895"/>
  <c r="AD12" i="2895"/>
  <c r="AE12" i="2895" s="1"/>
  <c r="AD11" i="2895"/>
  <c r="AD10" i="2895"/>
  <c r="AD9" i="2895"/>
  <c r="AD8" i="2895"/>
  <c r="AE8" i="2895" s="1"/>
  <c r="R24" i="2895" s="1"/>
  <c r="AD7" i="2895"/>
  <c r="AE7" i="2895" s="1"/>
  <c r="Z14" i="2895"/>
  <c r="Z13" i="2895"/>
  <c r="Z11" i="2895"/>
  <c r="Z10" i="2895"/>
  <c r="Z9" i="2895"/>
  <c r="AB3" i="2895"/>
  <c r="Y14" i="2895"/>
  <c r="Y13" i="2895"/>
  <c r="Y12" i="2895"/>
  <c r="Z12" i="2895" s="1"/>
  <c r="Y11" i="2895"/>
  <c r="Y10" i="2895"/>
  <c r="Y9" i="2895"/>
  <c r="Y8" i="2895"/>
  <c r="Z8" i="2895" s="1"/>
  <c r="Q24" i="2895" s="1"/>
  <c r="Y7" i="2895"/>
  <c r="Z7" i="2895" s="1"/>
  <c r="U14" i="2895"/>
  <c r="U13" i="2895"/>
  <c r="U10" i="2895"/>
  <c r="U9" i="2895"/>
  <c r="W3" i="2895"/>
  <c r="T14" i="2895"/>
  <c r="T13" i="2895"/>
  <c r="T12" i="2895"/>
  <c r="U12" i="2895" s="1"/>
  <c r="T11" i="2895"/>
  <c r="U11" i="2895" s="1"/>
  <c r="T10" i="2895"/>
  <c r="T9" i="2895"/>
  <c r="T8" i="2895"/>
  <c r="U8" i="2895" s="1"/>
  <c r="P24" i="2895" s="1"/>
  <c r="T7" i="2895"/>
  <c r="U7" i="2895" s="1"/>
  <c r="S23" i="2895"/>
  <c r="R23" i="2895"/>
  <c r="N20" i="2895"/>
  <c r="O10" i="2895"/>
  <c r="O9" i="2895"/>
  <c r="O8" i="2895"/>
  <c r="O7" i="2895"/>
  <c r="Q4" i="2895"/>
  <c r="Q3" i="2895"/>
  <c r="G3" i="2895"/>
  <c r="U23" i="2895" s="1"/>
  <c r="U28" i="2894"/>
  <c r="T28" i="2894"/>
  <c r="S28" i="2894"/>
  <c r="R28" i="2894"/>
  <c r="Q28" i="2894"/>
  <c r="P28" i="2894"/>
  <c r="AT13" i="2894"/>
  <c r="AT12" i="2894"/>
  <c r="AT9" i="2894"/>
  <c r="AT8" i="2894"/>
  <c r="U24" i="2894" s="1"/>
  <c r="AV3" i="2894"/>
  <c r="AS14" i="2894"/>
  <c r="AT14" i="2894" s="1"/>
  <c r="AS13" i="2894"/>
  <c r="AS12" i="2894"/>
  <c r="AS11" i="2894"/>
  <c r="AT11" i="2894" s="1"/>
  <c r="AS10" i="2894"/>
  <c r="AT10" i="2894" s="1"/>
  <c r="AS9" i="2894"/>
  <c r="AS8" i="2894"/>
  <c r="AS7" i="2894"/>
  <c r="AT7" i="2894" s="1"/>
  <c r="AO13" i="2894"/>
  <c r="AO12" i="2894"/>
  <c r="AO9" i="2894"/>
  <c r="AO8" i="2894"/>
  <c r="T24" i="2894" s="1"/>
  <c r="AQ3" i="2894"/>
  <c r="AN14" i="2894"/>
  <c r="AO14" i="2894" s="1"/>
  <c r="AN13" i="2894"/>
  <c r="AN12" i="2894"/>
  <c r="AN11" i="2894"/>
  <c r="AO11" i="2894" s="1"/>
  <c r="AN10" i="2894"/>
  <c r="AO10" i="2894" s="1"/>
  <c r="AN9" i="2894"/>
  <c r="AN8" i="2894"/>
  <c r="AN7" i="2894"/>
  <c r="AO7" i="2894" s="1"/>
  <c r="AJ13" i="2894"/>
  <c r="AJ12" i="2894"/>
  <c r="AJ9" i="2894"/>
  <c r="AJ8" i="2894"/>
  <c r="S24" i="2894" s="1"/>
  <c r="AL3" i="2894"/>
  <c r="AI14" i="2894"/>
  <c r="AJ14" i="2894" s="1"/>
  <c r="AI13" i="2894"/>
  <c r="AI12" i="2894"/>
  <c r="AI11" i="2894"/>
  <c r="AJ11" i="2894" s="1"/>
  <c r="AI10" i="2894"/>
  <c r="AJ10" i="2894" s="1"/>
  <c r="AI9" i="2894"/>
  <c r="AI8" i="2894"/>
  <c r="AI7" i="2894"/>
  <c r="AJ7" i="2894" s="1"/>
  <c r="AE13" i="2894"/>
  <c r="AE12" i="2894"/>
  <c r="AE9" i="2894"/>
  <c r="AE8" i="2894"/>
  <c r="R24" i="2894" s="1"/>
  <c r="AG3" i="2894"/>
  <c r="AD14" i="2894"/>
  <c r="AE14" i="2894" s="1"/>
  <c r="AD13" i="2894"/>
  <c r="AD12" i="2894"/>
  <c r="AD11" i="2894"/>
  <c r="AE11" i="2894" s="1"/>
  <c r="AD10" i="2894"/>
  <c r="AE10" i="2894" s="1"/>
  <c r="AD9" i="2894"/>
  <c r="AD8" i="2894"/>
  <c r="AD7" i="2894"/>
  <c r="AE7" i="2894" s="1"/>
  <c r="Z13" i="2894"/>
  <c r="Z12" i="2894"/>
  <c r="Z9" i="2894"/>
  <c r="Z8" i="2894"/>
  <c r="Q24" i="2894" s="1"/>
  <c r="AB3" i="2894"/>
  <c r="Y14" i="2894"/>
  <c r="Z14" i="2894" s="1"/>
  <c r="Y13" i="2894"/>
  <c r="Y12" i="2894"/>
  <c r="Y11" i="2894"/>
  <c r="Z11" i="2894" s="1"/>
  <c r="Y10" i="2894"/>
  <c r="Z10" i="2894" s="1"/>
  <c r="Y9" i="2894"/>
  <c r="Y8" i="2894"/>
  <c r="Y7" i="2894"/>
  <c r="Z7" i="2894" s="1"/>
  <c r="U13" i="2894"/>
  <c r="U12" i="2894"/>
  <c r="U9" i="2894"/>
  <c r="U8" i="2894"/>
  <c r="P24" i="2894" s="1"/>
  <c r="W3" i="2894"/>
  <c r="T14" i="2894"/>
  <c r="U14" i="2894" s="1"/>
  <c r="T13" i="2894"/>
  <c r="T12" i="2894"/>
  <c r="T11" i="2894"/>
  <c r="U11" i="2894" s="1"/>
  <c r="T10" i="2894"/>
  <c r="U10" i="2894" s="1"/>
  <c r="T9" i="2894"/>
  <c r="T8" i="2894"/>
  <c r="T7" i="2894"/>
  <c r="U7" i="2894" s="1"/>
  <c r="O10" i="2894"/>
  <c r="O9" i="2894"/>
  <c r="O8" i="2894"/>
  <c r="O7" i="2894"/>
  <c r="Q3" i="2894"/>
  <c r="G3" i="2894"/>
  <c r="U28" i="2893"/>
  <c r="T28" i="2893"/>
  <c r="S28" i="2893"/>
  <c r="R28" i="2893"/>
  <c r="Q28" i="2893"/>
  <c r="P28" i="2893"/>
  <c r="AT12" i="2893"/>
  <c r="AT11" i="2893"/>
  <c r="AT8" i="2893"/>
  <c r="U24" i="2893" s="1"/>
  <c r="AT7" i="2893"/>
  <c r="AV3" i="2893"/>
  <c r="AS14" i="2893"/>
  <c r="AT14" i="2893" s="1"/>
  <c r="AS13" i="2893"/>
  <c r="AT13" i="2893" s="1"/>
  <c r="AS12" i="2893"/>
  <c r="AS11" i="2893"/>
  <c r="AS10" i="2893"/>
  <c r="AT10" i="2893" s="1"/>
  <c r="AS9" i="2893"/>
  <c r="AT9" i="2893" s="1"/>
  <c r="AS8" i="2893"/>
  <c r="AS7" i="2893"/>
  <c r="T24" i="2893"/>
  <c r="AO12" i="2893"/>
  <c r="AO11" i="2893"/>
  <c r="AO9" i="2893"/>
  <c r="AO8" i="2893"/>
  <c r="AO7" i="2893"/>
  <c r="AQ3" i="2893"/>
  <c r="AN14" i="2893"/>
  <c r="AO14" i="2893" s="1"/>
  <c r="AN13" i="2893"/>
  <c r="AO13" i="2893" s="1"/>
  <c r="AN12" i="2893"/>
  <c r="AN11" i="2893"/>
  <c r="AN10" i="2893"/>
  <c r="AO10" i="2893" s="1"/>
  <c r="AN9" i="2893"/>
  <c r="AN8" i="2893"/>
  <c r="AN7" i="2893"/>
  <c r="S24" i="2893"/>
  <c r="AJ12" i="2893"/>
  <c r="AJ11" i="2893"/>
  <c r="AJ9" i="2893"/>
  <c r="AJ8" i="2893"/>
  <c r="AJ7" i="2893"/>
  <c r="AL3" i="2893"/>
  <c r="AI14" i="2893"/>
  <c r="AJ14" i="2893" s="1"/>
  <c r="AI13" i="2893"/>
  <c r="AJ13" i="2893" s="1"/>
  <c r="AI12" i="2893"/>
  <c r="AI11" i="2893"/>
  <c r="AI10" i="2893"/>
  <c r="AJ10" i="2893" s="1"/>
  <c r="AI9" i="2893"/>
  <c r="AI8" i="2893"/>
  <c r="AI7" i="2893"/>
  <c r="AE13" i="2893"/>
  <c r="AE12" i="2893"/>
  <c r="AE11" i="2893"/>
  <c r="AE8" i="2893"/>
  <c r="R24" i="2893" s="1"/>
  <c r="AE7" i="2893"/>
  <c r="AG3" i="2893"/>
  <c r="AD14" i="2893"/>
  <c r="AE14" i="2893" s="1"/>
  <c r="AD13" i="2893"/>
  <c r="AD12" i="2893"/>
  <c r="AD11" i="2893"/>
  <c r="AD10" i="2893"/>
  <c r="AE10" i="2893" s="1"/>
  <c r="AD9" i="2893"/>
  <c r="AE9" i="2893" s="1"/>
  <c r="AD8" i="2893"/>
  <c r="AD7" i="2893"/>
  <c r="Q24" i="2893"/>
  <c r="Z12" i="2893"/>
  <c r="Z11" i="2893"/>
  <c r="Z9" i="2893"/>
  <c r="Z8" i="2893"/>
  <c r="Z7" i="2893"/>
  <c r="AB3" i="2893"/>
  <c r="Y14" i="2893"/>
  <c r="Z14" i="2893" s="1"/>
  <c r="Y13" i="2893"/>
  <c r="Z13" i="2893" s="1"/>
  <c r="Y12" i="2893"/>
  <c r="Y11" i="2893"/>
  <c r="Y10" i="2893"/>
  <c r="Z10" i="2893" s="1"/>
  <c r="Y9" i="2893"/>
  <c r="Y8" i="2893"/>
  <c r="Y7" i="2893"/>
  <c r="U13" i="2893"/>
  <c r="U11" i="2893"/>
  <c r="U8" i="2893"/>
  <c r="P24" i="2893" s="1"/>
  <c r="U7" i="2893"/>
  <c r="W3" i="2893"/>
  <c r="T14" i="2893"/>
  <c r="U14" i="2893" s="1"/>
  <c r="T13" i="2893"/>
  <c r="T12" i="2893"/>
  <c r="U12" i="2893" s="1"/>
  <c r="T11" i="2893"/>
  <c r="T10" i="2893"/>
  <c r="U10" i="2893" s="1"/>
  <c r="T9" i="2893"/>
  <c r="U9" i="2893" s="1"/>
  <c r="T8" i="2893"/>
  <c r="T7" i="2893"/>
  <c r="T23" i="2893"/>
  <c r="P23" i="2893"/>
  <c r="N20" i="2893"/>
  <c r="O10" i="2893"/>
  <c r="O9" i="2893"/>
  <c r="O8" i="2893"/>
  <c r="O7" i="2893"/>
  <c r="Q4" i="2893" s="1"/>
  <c r="Q3" i="2893"/>
  <c r="G3" i="2893"/>
  <c r="U28" i="2892"/>
  <c r="T28" i="2892"/>
  <c r="S28" i="2892"/>
  <c r="R28" i="2892"/>
  <c r="Q28" i="2892"/>
  <c r="P28" i="2892"/>
  <c r="AT14" i="2892"/>
  <c r="AT10" i="2892"/>
  <c r="AT8" i="2892"/>
  <c r="U24" i="2892" s="1"/>
  <c r="AT7" i="2892"/>
  <c r="AV3" i="2892"/>
  <c r="AS14" i="2892"/>
  <c r="AS13" i="2892"/>
  <c r="AT13" i="2892" s="1"/>
  <c r="AS12" i="2892"/>
  <c r="AT12" i="2892" s="1"/>
  <c r="AS11" i="2892"/>
  <c r="AT11" i="2892" s="1"/>
  <c r="AS10" i="2892"/>
  <c r="AS9" i="2892"/>
  <c r="AT9" i="2892" s="1"/>
  <c r="AS8" i="2892"/>
  <c r="AS7" i="2892"/>
  <c r="T24" i="2892"/>
  <c r="AO14" i="2892"/>
  <c r="AO10" i="2892"/>
  <c r="AO8" i="2892"/>
  <c r="AQ3" i="2892"/>
  <c r="AN14" i="2892"/>
  <c r="AN13" i="2892"/>
  <c r="AO13" i="2892" s="1"/>
  <c r="AN12" i="2892"/>
  <c r="AO12" i="2892" s="1"/>
  <c r="AN11" i="2892"/>
  <c r="AO11" i="2892" s="1"/>
  <c r="AN10" i="2892"/>
  <c r="AN9" i="2892"/>
  <c r="AO9" i="2892" s="1"/>
  <c r="AN8" i="2892"/>
  <c r="AN7" i="2892"/>
  <c r="AO7" i="2892" s="1"/>
  <c r="S24" i="2892"/>
  <c r="AJ14" i="2892"/>
  <c r="AJ11" i="2892"/>
  <c r="AJ10" i="2892"/>
  <c r="AJ7" i="2892"/>
  <c r="AL3" i="2892"/>
  <c r="AI14" i="2892"/>
  <c r="AI13" i="2892"/>
  <c r="AJ13" i="2892" s="1"/>
  <c r="AI12" i="2892"/>
  <c r="AJ12" i="2892" s="1"/>
  <c r="AI11" i="2892"/>
  <c r="AI10" i="2892"/>
  <c r="AI9" i="2892"/>
  <c r="AJ9" i="2892" s="1"/>
  <c r="AI8" i="2892"/>
  <c r="AJ8" i="2892" s="1"/>
  <c r="AI7" i="2892"/>
  <c r="AE14" i="2892"/>
  <c r="AE10" i="2892"/>
  <c r="AE8" i="2892"/>
  <c r="R24" i="2892" s="1"/>
  <c r="AE7" i="2892"/>
  <c r="AG3" i="2892"/>
  <c r="AD14" i="2892"/>
  <c r="AD13" i="2892"/>
  <c r="AE13" i="2892" s="1"/>
  <c r="AD12" i="2892"/>
  <c r="AE12" i="2892" s="1"/>
  <c r="AD11" i="2892"/>
  <c r="AE11" i="2892" s="1"/>
  <c r="AD10" i="2892"/>
  <c r="AD9" i="2892"/>
  <c r="AE9" i="2892" s="1"/>
  <c r="AD8" i="2892"/>
  <c r="AD7" i="2892"/>
  <c r="Z14" i="2892"/>
  <c r="Z10" i="2892"/>
  <c r="Z8" i="2892"/>
  <c r="Q24" i="2892" s="1"/>
  <c r="Z7" i="2892"/>
  <c r="AB3" i="2892"/>
  <c r="Y14" i="2892"/>
  <c r="Y13" i="2892"/>
  <c r="Z13" i="2892" s="1"/>
  <c r="Y12" i="2892"/>
  <c r="Z12" i="2892" s="1"/>
  <c r="Y11" i="2892"/>
  <c r="Z11" i="2892" s="1"/>
  <c r="Y10" i="2892"/>
  <c r="Y9" i="2892"/>
  <c r="Z9" i="2892" s="1"/>
  <c r="Y8" i="2892"/>
  <c r="Y7" i="2892"/>
  <c r="P24" i="2892"/>
  <c r="U14" i="2892"/>
  <c r="U11" i="2892"/>
  <c r="U10" i="2892"/>
  <c r="U8" i="2892"/>
  <c r="W3" i="2892"/>
  <c r="T14" i="2892"/>
  <c r="T13" i="2892"/>
  <c r="U13" i="2892" s="1"/>
  <c r="T12" i="2892"/>
  <c r="U12" i="2892" s="1"/>
  <c r="T11" i="2892"/>
  <c r="T10" i="2892"/>
  <c r="T9" i="2892"/>
  <c r="U9" i="2892" s="1"/>
  <c r="T8" i="2892"/>
  <c r="T7" i="2892"/>
  <c r="U7" i="2892" s="1"/>
  <c r="T23" i="2892"/>
  <c r="S23" i="2892"/>
  <c r="R23" i="2892"/>
  <c r="P23" i="2892"/>
  <c r="N20" i="2892"/>
  <c r="O10" i="2892"/>
  <c r="O9" i="2892"/>
  <c r="O8" i="2892"/>
  <c r="O7" i="2892"/>
  <c r="Q3" i="2892"/>
  <c r="G3" i="2892"/>
  <c r="U23" i="2892" s="1"/>
  <c r="U28" i="2891"/>
  <c r="T28" i="2891"/>
  <c r="S28" i="2891"/>
  <c r="R28" i="2891"/>
  <c r="Q28" i="2891"/>
  <c r="P28" i="2891"/>
  <c r="AT14" i="2891"/>
  <c r="AT13" i="2891"/>
  <c r="AT9" i="2891"/>
  <c r="AT7" i="2891"/>
  <c r="AV3" i="2891"/>
  <c r="AS14" i="2891"/>
  <c r="AS13" i="2891"/>
  <c r="AS12" i="2891"/>
  <c r="AT12" i="2891" s="1"/>
  <c r="AS11" i="2891"/>
  <c r="AT11" i="2891" s="1"/>
  <c r="AS10" i="2891"/>
  <c r="AT10" i="2891" s="1"/>
  <c r="AS9" i="2891"/>
  <c r="AS8" i="2891"/>
  <c r="AT8" i="2891" s="1"/>
  <c r="U24" i="2891" s="1"/>
  <c r="AS7" i="2891"/>
  <c r="AO13" i="2891"/>
  <c r="AO11" i="2891"/>
  <c r="AO10" i="2891"/>
  <c r="AO9" i="2891"/>
  <c r="AQ3" i="2891"/>
  <c r="AN14" i="2891"/>
  <c r="AO14" i="2891" s="1"/>
  <c r="AN13" i="2891"/>
  <c r="AN12" i="2891"/>
  <c r="AO12" i="2891" s="1"/>
  <c r="AN11" i="2891"/>
  <c r="AN10" i="2891"/>
  <c r="AN9" i="2891"/>
  <c r="AN8" i="2891"/>
  <c r="AO8" i="2891" s="1"/>
  <c r="T24" i="2891" s="1"/>
  <c r="AN7" i="2891"/>
  <c r="AO7" i="2891" s="1"/>
  <c r="AJ13" i="2891"/>
  <c r="AJ11" i="2891"/>
  <c r="AJ9" i="2891"/>
  <c r="AJ7" i="2891"/>
  <c r="AL3" i="2891"/>
  <c r="AI14" i="2891"/>
  <c r="AJ14" i="2891" s="1"/>
  <c r="AI13" i="2891"/>
  <c r="AI12" i="2891"/>
  <c r="AJ12" i="2891" s="1"/>
  <c r="AI11" i="2891"/>
  <c r="AI10" i="2891"/>
  <c r="AJ10" i="2891" s="1"/>
  <c r="AI9" i="2891"/>
  <c r="AI8" i="2891"/>
  <c r="AJ8" i="2891" s="1"/>
  <c r="S24" i="2891" s="1"/>
  <c r="AI7" i="2891"/>
  <c r="AE14" i="2891"/>
  <c r="AE13" i="2891"/>
  <c r="AE9" i="2891"/>
  <c r="AE7" i="2891"/>
  <c r="AG3" i="2891"/>
  <c r="AD14" i="2891"/>
  <c r="AD13" i="2891"/>
  <c r="AD12" i="2891"/>
  <c r="AE12" i="2891" s="1"/>
  <c r="AD11" i="2891"/>
  <c r="AE11" i="2891" s="1"/>
  <c r="AD10" i="2891"/>
  <c r="AE10" i="2891" s="1"/>
  <c r="AD9" i="2891"/>
  <c r="AD8" i="2891"/>
  <c r="AE8" i="2891" s="1"/>
  <c r="R24" i="2891" s="1"/>
  <c r="AD7" i="2891"/>
  <c r="Z13" i="2891"/>
  <c r="Z9" i="2891"/>
  <c r="Z7" i="2891"/>
  <c r="AB3" i="2891"/>
  <c r="Y14" i="2891"/>
  <c r="Z14" i="2891" s="1"/>
  <c r="Y13" i="2891"/>
  <c r="Y12" i="2891"/>
  <c r="Z12" i="2891" s="1"/>
  <c r="Y11" i="2891"/>
  <c r="Z11" i="2891" s="1"/>
  <c r="Y10" i="2891"/>
  <c r="Z10" i="2891" s="1"/>
  <c r="Y9" i="2891"/>
  <c r="Y8" i="2891"/>
  <c r="Z8" i="2891" s="1"/>
  <c r="Q24" i="2891" s="1"/>
  <c r="Y7" i="2891"/>
  <c r="U13" i="2891"/>
  <c r="U11" i="2891"/>
  <c r="U9" i="2891"/>
  <c r="W3" i="2891"/>
  <c r="T14" i="2891"/>
  <c r="U14" i="2891" s="1"/>
  <c r="T13" i="2891"/>
  <c r="T12" i="2891"/>
  <c r="U12" i="2891" s="1"/>
  <c r="T11" i="2891"/>
  <c r="T10" i="2891"/>
  <c r="U10" i="2891" s="1"/>
  <c r="T9" i="2891"/>
  <c r="T8" i="2891"/>
  <c r="U8" i="2891" s="1"/>
  <c r="P24" i="2891" s="1"/>
  <c r="T7" i="2891"/>
  <c r="U7" i="2891" s="1"/>
  <c r="O10" i="2891"/>
  <c r="O9" i="2891"/>
  <c r="O8" i="2891"/>
  <c r="O7" i="2891"/>
  <c r="Q3" i="2891"/>
  <c r="G3" i="2891"/>
  <c r="U28" i="2890"/>
  <c r="T28" i="2890"/>
  <c r="S28" i="2890"/>
  <c r="R28" i="2890"/>
  <c r="Q28" i="2890"/>
  <c r="P28" i="2890"/>
  <c r="U24" i="2890"/>
  <c r="AT12" i="2890"/>
  <c r="AT8" i="2890"/>
  <c r="AV3" i="2890"/>
  <c r="AS14" i="2890"/>
  <c r="AT14" i="2890" s="1"/>
  <c r="AS13" i="2890"/>
  <c r="AT13" i="2890" s="1"/>
  <c r="AS12" i="2890"/>
  <c r="AS11" i="2890"/>
  <c r="AT11" i="2890" s="1"/>
  <c r="AS10" i="2890"/>
  <c r="AT10" i="2890" s="1"/>
  <c r="AS9" i="2890"/>
  <c r="AT9" i="2890" s="1"/>
  <c r="AS8" i="2890"/>
  <c r="AS7" i="2890"/>
  <c r="AT7" i="2890" s="1"/>
  <c r="AO14" i="2890"/>
  <c r="AO11" i="2890"/>
  <c r="AO10" i="2890"/>
  <c r="AO7" i="2890"/>
  <c r="AQ3" i="2890"/>
  <c r="AN14" i="2890"/>
  <c r="AN13" i="2890"/>
  <c r="AO13" i="2890" s="1"/>
  <c r="AN12" i="2890"/>
  <c r="AO12" i="2890" s="1"/>
  <c r="AN11" i="2890"/>
  <c r="AN10" i="2890"/>
  <c r="AN9" i="2890"/>
  <c r="AO9" i="2890" s="1"/>
  <c r="AN8" i="2890"/>
  <c r="AO8" i="2890" s="1"/>
  <c r="T24" i="2890" s="1"/>
  <c r="AN7" i="2890"/>
  <c r="AJ14" i="2890"/>
  <c r="AJ11" i="2890"/>
  <c r="AJ10" i="2890"/>
  <c r="AJ7" i="2890"/>
  <c r="AL3" i="2890"/>
  <c r="AI14" i="2890"/>
  <c r="AI13" i="2890"/>
  <c r="AJ13" i="2890" s="1"/>
  <c r="AI12" i="2890"/>
  <c r="AJ12" i="2890" s="1"/>
  <c r="AI11" i="2890"/>
  <c r="AI10" i="2890"/>
  <c r="AI9" i="2890"/>
  <c r="AJ9" i="2890" s="1"/>
  <c r="AI8" i="2890"/>
  <c r="AJ8" i="2890" s="1"/>
  <c r="S24" i="2890" s="1"/>
  <c r="AI7" i="2890"/>
  <c r="AE14" i="2890"/>
  <c r="AE11" i="2890"/>
  <c r="AE10" i="2890"/>
  <c r="AE8" i="2890"/>
  <c r="R24" i="2890" s="1"/>
  <c r="AE7" i="2890"/>
  <c r="AG3" i="2890"/>
  <c r="AD14" i="2890"/>
  <c r="AD13" i="2890"/>
  <c r="AE13" i="2890" s="1"/>
  <c r="AD12" i="2890"/>
  <c r="AE12" i="2890" s="1"/>
  <c r="AD11" i="2890"/>
  <c r="AD10" i="2890"/>
  <c r="AD9" i="2890"/>
  <c r="AE9" i="2890" s="1"/>
  <c r="AD8" i="2890"/>
  <c r="AD7" i="2890"/>
  <c r="Q24" i="2890"/>
  <c r="Z14" i="2890"/>
  <c r="Z11" i="2890"/>
  <c r="Z10" i="2890"/>
  <c r="Z8" i="2890"/>
  <c r="Z7" i="2890"/>
  <c r="AB3" i="2890"/>
  <c r="Y14" i="2890"/>
  <c r="Y13" i="2890"/>
  <c r="Z13" i="2890" s="1"/>
  <c r="Y12" i="2890"/>
  <c r="Z12" i="2890" s="1"/>
  <c r="Y11" i="2890"/>
  <c r="Y10" i="2890"/>
  <c r="Y9" i="2890"/>
  <c r="Z9" i="2890" s="1"/>
  <c r="Y8" i="2890"/>
  <c r="Y7" i="2890"/>
  <c r="U14" i="2890"/>
  <c r="U11" i="2890"/>
  <c r="U10" i="2890"/>
  <c r="U7" i="2890"/>
  <c r="W3" i="2890"/>
  <c r="T14" i="2890"/>
  <c r="T13" i="2890"/>
  <c r="U13" i="2890" s="1"/>
  <c r="T12" i="2890"/>
  <c r="U12" i="2890" s="1"/>
  <c r="T11" i="2890"/>
  <c r="T10" i="2890"/>
  <c r="T9" i="2890"/>
  <c r="U9" i="2890" s="1"/>
  <c r="T8" i="2890"/>
  <c r="U8" i="2890" s="1"/>
  <c r="P24" i="2890" s="1"/>
  <c r="T7" i="2890"/>
  <c r="T23" i="2890"/>
  <c r="S23" i="2890"/>
  <c r="R23" i="2890"/>
  <c r="P23" i="2890"/>
  <c r="N20" i="2890"/>
  <c r="O10" i="2890"/>
  <c r="O9" i="2890"/>
  <c r="P8" i="2890"/>
  <c r="Q8" i="2890" s="1"/>
  <c r="O8" i="2890"/>
  <c r="O7" i="2890"/>
  <c r="Q4" i="2890"/>
  <c r="P10" i="2890" s="1"/>
  <c r="Q10" i="2890" s="1"/>
  <c r="Q3" i="2890"/>
  <c r="G3" i="2890"/>
  <c r="U23" i="2890" s="1"/>
  <c r="U28" i="2889"/>
  <c r="T28" i="2889"/>
  <c r="S28" i="2889"/>
  <c r="R28" i="2889"/>
  <c r="Q28" i="2889"/>
  <c r="P28" i="2889"/>
  <c r="AT14" i="2889"/>
  <c r="AT13" i="2889"/>
  <c r="AT10" i="2889"/>
  <c r="AT9" i="2889"/>
  <c r="AV3" i="2889"/>
  <c r="AS14" i="2889"/>
  <c r="AS13" i="2889"/>
  <c r="AS12" i="2889"/>
  <c r="AT12" i="2889" s="1"/>
  <c r="AS11" i="2889"/>
  <c r="AT11" i="2889" s="1"/>
  <c r="AS10" i="2889"/>
  <c r="AS9" i="2889"/>
  <c r="AS8" i="2889"/>
  <c r="AT8" i="2889" s="1"/>
  <c r="U24" i="2889" s="1"/>
  <c r="AS7" i="2889"/>
  <c r="AT7" i="2889" s="1"/>
  <c r="AO14" i="2889"/>
  <c r="AO13" i="2889"/>
  <c r="AO10" i="2889"/>
  <c r="AO9" i="2889"/>
  <c r="AQ3" i="2889"/>
  <c r="AN14" i="2889"/>
  <c r="AN13" i="2889"/>
  <c r="AN12" i="2889"/>
  <c r="AO12" i="2889" s="1"/>
  <c r="AN11" i="2889"/>
  <c r="AO11" i="2889" s="1"/>
  <c r="AN10" i="2889"/>
  <c r="AN9" i="2889"/>
  <c r="AN8" i="2889"/>
  <c r="AO8" i="2889" s="1"/>
  <c r="T24" i="2889" s="1"/>
  <c r="AN7" i="2889"/>
  <c r="AO7" i="2889" s="1"/>
  <c r="AJ14" i="2889"/>
  <c r="AJ13" i="2889"/>
  <c r="AJ10" i="2889"/>
  <c r="AJ9" i="2889"/>
  <c r="AL3" i="2889"/>
  <c r="AI14" i="2889"/>
  <c r="AI13" i="2889"/>
  <c r="AI12" i="2889"/>
  <c r="AJ12" i="2889" s="1"/>
  <c r="AI11" i="2889"/>
  <c r="AJ11" i="2889" s="1"/>
  <c r="AI10" i="2889"/>
  <c r="AI9" i="2889"/>
  <c r="AI8" i="2889"/>
  <c r="AJ8" i="2889" s="1"/>
  <c r="S24" i="2889" s="1"/>
  <c r="AI7" i="2889"/>
  <c r="AJ7" i="2889" s="1"/>
  <c r="AE14" i="2889"/>
  <c r="AE13" i="2889"/>
  <c r="AE10" i="2889"/>
  <c r="AE9" i="2889"/>
  <c r="AG3" i="2889"/>
  <c r="AD14" i="2889"/>
  <c r="AD13" i="2889"/>
  <c r="AD12" i="2889"/>
  <c r="AE12" i="2889" s="1"/>
  <c r="AD11" i="2889"/>
  <c r="AE11" i="2889" s="1"/>
  <c r="AD10" i="2889"/>
  <c r="AD9" i="2889"/>
  <c r="AD8" i="2889"/>
  <c r="AE8" i="2889" s="1"/>
  <c r="R24" i="2889" s="1"/>
  <c r="AD7" i="2889"/>
  <c r="AE7" i="2889" s="1"/>
  <c r="Z14" i="2889"/>
  <c r="Z13" i="2889"/>
  <c r="Z10" i="2889"/>
  <c r="Z9" i="2889"/>
  <c r="AB3" i="2889"/>
  <c r="Y14" i="2889"/>
  <c r="Y13" i="2889"/>
  <c r="Y12" i="2889"/>
  <c r="Z12" i="2889" s="1"/>
  <c r="Y11" i="2889"/>
  <c r="Z11" i="2889" s="1"/>
  <c r="Y10" i="2889"/>
  <c r="Y9" i="2889"/>
  <c r="Y8" i="2889"/>
  <c r="Z8" i="2889" s="1"/>
  <c r="Q24" i="2889" s="1"/>
  <c r="Y7" i="2889"/>
  <c r="Z7" i="2889" s="1"/>
  <c r="U14" i="2889"/>
  <c r="U13" i="2889"/>
  <c r="U10" i="2889"/>
  <c r="U9" i="2889"/>
  <c r="W3" i="2889"/>
  <c r="T14" i="2889"/>
  <c r="T13" i="2889"/>
  <c r="T12" i="2889"/>
  <c r="U12" i="2889" s="1"/>
  <c r="T11" i="2889"/>
  <c r="U11" i="2889" s="1"/>
  <c r="T10" i="2889"/>
  <c r="T9" i="2889"/>
  <c r="T8" i="2889"/>
  <c r="U8" i="2889" s="1"/>
  <c r="P24" i="2889" s="1"/>
  <c r="T7" i="2889"/>
  <c r="U7" i="2889" s="1"/>
  <c r="S23" i="2889"/>
  <c r="R23" i="2889"/>
  <c r="N20" i="2889"/>
  <c r="O10" i="2889"/>
  <c r="O9" i="2889"/>
  <c r="P9" i="2889" s="1"/>
  <c r="Q9" i="2889" s="1"/>
  <c r="O8" i="2889"/>
  <c r="O7" i="2889"/>
  <c r="Q4" i="2889"/>
  <c r="P7" i="2889" s="1"/>
  <c r="Q3" i="2889"/>
  <c r="G3" i="2889"/>
  <c r="U23" i="2889" s="1"/>
  <c r="U28" i="2888"/>
  <c r="T28" i="2888"/>
  <c r="S28" i="2888"/>
  <c r="R28" i="2888"/>
  <c r="Q28" i="2888"/>
  <c r="P28" i="2888"/>
  <c r="AT13" i="2888"/>
  <c r="AT12" i="2888"/>
  <c r="AT9" i="2888"/>
  <c r="AT8" i="2888"/>
  <c r="U24" i="2888" s="1"/>
  <c r="AV3" i="2888"/>
  <c r="AS14" i="2888"/>
  <c r="AT14" i="2888" s="1"/>
  <c r="AS13" i="2888"/>
  <c r="AS12" i="2888"/>
  <c r="AS11" i="2888"/>
  <c r="AT11" i="2888" s="1"/>
  <c r="AS10" i="2888"/>
  <c r="AT10" i="2888" s="1"/>
  <c r="AS9" i="2888"/>
  <c r="AS8" i="2888"/>
  <c r="AS7" i="2888"/>
  <c r="AT7" i="2888" s="1"/>
  <c r="AO13" i="2888"/>
  <c r="AO12" i="2888"/>
  <c r="AO9" i="2888"/>
  <c r="AO8" i="2888"/>
  <c r="T24" i="2888" s="1"/>
  <c r="AQ3" i="2888"/>
  <c r="AN14" i="2888"/>
  <c r="AO14" i="2888" s="1"/>
  <c r="AN13" i="2888"/>
  <c r="AN12" i="2888"/>
  <c r="AN11" i="2888"/>
  <c r="AO11" i="2888" s="1"/>
  <c r="AN10" i="2888"/>
  <c r="AO10" i="2888" s="1"/>
  <c r="AN9" i="2888"/>
  <c r="AN8" i="2888"/>
  <c r="AN7" i="2888"/>
  <c r="AO7" i="2888" s="1"/>
  <c r="AJ13" i="2888"/>
  <c r="AJ12" i="2888"/>
  <c r="AJ9" i="2888"/>
  <c r="AJ8" i="2888"/>
  <c r="S24" i="2888" s="1"/>
  <c r="AL3" i="2888"/>
  <c r="AI14" i="2888"/>
  <c r="AJ14" i="2888" s="1"/>
  <c r="AI13" i="2888"/>
  <c r="AI12" i="2888"/>
  <c r="AI11" i="2888"/>
  <c r="AJ11" i="2888" s="1"/>
  <c r="AI10" i="2888"/>
  <c r="AJ10" i="2888" s="1"/>
  <c r="AI9" i="2888"/>
  <c r="AI8" i="2888"/>
  <c r="AI7" i="2888"/>
  <c r="AJ7" i="2888" s="1"/>
  <c r="AE13" i="2888"/>
  <c r="AE12" i="2888"/>
  <c r="AE9" i="2888"/>
  <c r="AE8" i="2888"/>
  <c r="R24" i="2888" s="1"/>
  <c r="AG3" i="2888"/>
  <c r="AD14" i="2888"/>
  <c r="AE14" i="2888" s="1"/>
  <c r="AD13" i="2888"/>
  <c r="AD12" i="2888"/>
  <c r="AD11" i="2888"/>
  <c r="AE11" i="2888" s="1"/>
  <c r="AD10" i="2888"/>
  <c r="AE10" i="2888" s="1"/>
  <c r="AD9" i="2888"/>
  <c r="AD8" i="2888"/>
  <c r="AD7" i="2888"/>
  <c r="AE7" i="2888" s="1"/>
  <c r="Z13" i="2888"/>
  <c r="Z12" i="2888"/>
  <c r="Z9" i="2888"/>
  <c r="Z8" i="2888"/>
  <c r="Q24" i="2888" s="1"/>
  <c r="AB3" i="2888"/>
  <c r="Y14" i="2888"/>
  <c r="Z14" i="2888" s="1"/>
  <c r="Y13" i="2888"/>
  <c r="Y12" i="2888"/>
  <c r="Y11" i="2888"/>
  <c r="Z11" i="2888" s="1"/>
  <c r="Y10" i="2888"/>
  <c r="Z10" i="2888" s="1"/>
  <c r="Y9" i="2888"/>
  <c r="Y8" i="2888"/>
  <c r="Y7" i="2888"/>
  <c r="Z7" i="2888" s="1"/>
  <c r="U13" i="2888"/>
  <c r="U12" i="2888"/>
  <c r="U9" i="2888"/>
  <c r="U8" i="2888"/>
  <c r="P24" i="2888" s="1"/>
  <c r="W3" i="2888"/>
  <c r="T14" i="2888"/>
  <c r="U14" i="2888" s="1"/>
  <c r="T13" i="2888"/>
  <c r="T12" i="2888"/>
  <c r="T11" i="2888"/>
  <c r="U11" i="2888" s="1"/>
  <c r="T10" i="2888"/>
  <c r="U10" i="2888" s="1"/>
  <c r="T9" i="2888"/>
  <c r="T8" i="2888"/>
  <c r="T7" i="2888"/>
  <c r="U7" i="2888" s="1"/>
  <c r="O10" i="2888"/>
  <c r="O9" i="2888"/>
  <c r="O8" i="2888"/>
  <c r="O7" i="2888"/>
  <c r="Q3" i="2888"/>
  <c r="G3" i="2888"/>
  <c r="R23" i="2888" s="1"/>
  <c r="U28" i="2887"/>
  <c r="T28" i="2887"/>
  <c r="S28" i="2887"/>
  <c r="R28" i="2887"/>
  <c r="Q28" i="2887"/>
  <c r="P28" i="2887"/>
  <c r="AT12" i="2887"/>
  <c r="AT11" i="2887"/>
  <c r="AT8" i="2887"/>
  <c r="U24" i="2887" s="1"/>
  <c r="AT7" i="2887"/>
  <c r="AV3" i="2887"/>
  <c r="AS14" i="2887"/>
  <c r="AT14" i="2887" s="1"/>
  <c r="AS13" i="2887"/>
  <c r="AT13" i="2887" s="1"/>
  <c r="AS12" i="2887"/>
  <c r="AS11" i="2887"/>
  <c r="AS10" i="2887"/>
  <c r="AT10" i="2887" s="1"/>
  <c r="AS9" i="2887"/>
  <c r="AT9" i="2887" s="1"/>
  <c r="AS8" i="2887"/>
  <c r="AS7" i="2887"/>
  <c r="T24" i="2887"/>
  <c r="AO12" i="2887"/>
  <c r="AO11" i="2887"/>
  <c r="AO9" i="2887"/>
  <c r="AO8" i="2887"/>
  <c r="AO7" i="2887"/>
  <c r="AQ3" i="2887"/>
  <c r="AN14" i="2887"/>
  <c r="AO14" i="2887" s="1"/>
  <c r="AN13" i="2887"/>
  <c r="AO13" i="2887" s="1"/>
  <c r="AN12" i="2887"/>
  <c r="AN11" i="2887"/>
  <c r="AN10" i="2887"/>
  <c r="AO10" i="2887" s="1"/>
  <c r="AN9" i="2887"/>
  <c r="AN8" i="2887"/>
  <c r="AN7" i="2887"/>
  <c r="S24" i="2887"/>
  <c r="AJ12" i="2887"/>
  <c r="AJ11" i="2887"/>
  <c r="AJ9" i="2887"/>
  <c r="AJ8" i="2887"/>
  <c r="AJ7" i="2887"/>
  <c r="AL3" i="2887"/>
  <c r="AI14" i="2887"/>
  <c r="AJ14" i="2887" s="1"/>
  <c r="AI13" i="2887"/>
  <c r="AJ13" i="2887" s="1"/>
  <c r="AI12" i="2887"/>
  <c r="AI11" i="2887"/>
  <c r="AI10" i="2887"/>
  <c r="AJ10" i="2887" s="1"/>
  <c r="AI9" i="2887"/>
  <c r="AI8" i="2887"/>
  <c r="AI7" i="2887"/>
  <c r="AE12" i="2887"/>
  <c r="AE11" i="2887"/>
  <c r="AE8" i="2887"/>
  <c r="R24" i="2887" s="1"/>
  <c r="AE7" i="2887"/>
  <c r="AG3" i="2887"/>
  <c r="AD14" i="2887"/>
  <c r="AE14" i="2887" s="1"/>
  <c r="AD13" i="2887"/>
  <c r="AE13" i="2887" s="1"/>
  <c r="AD12" i="2887"/>
  <c r="AD11" i="2887"/>
  <c r="AD10" i="2887"/>
  <c r="AE10" i="2887" s="1"/>
  <c r="AD9" i="2887"/>
  <c r="AE9" i="2887" s="1"/>
  <c r="AD8" i="2887"/>
  <c r="AD7" i="2887"/>
  <c r="Z12" i="2887"/>
  <c r="Z11" i="2887"/>
  <c r="Z8" i="2887"/>
  <c r="Q24" i="2887" s="1"/>
  <c r="Z7" i="2887"/>
  <c r="AB3" i="2887"/>
  <c r="Y14" i="2887"/>
  <c r="Z14" i="2887" s="1"/>
  <c r="Y13" i="2887"/>
  <c r="Z13" i="2887" s="1"/>
  <c r="Y12" i="2887"/>
  <c r="Y11" i="2887"/>
  <c r="Y10" i="2887"/>
  <c r="Z10" i="2887" s="1"/>
  <c r="Y9" i="2887"/>
  <c r="Z9" i="2887" s="1"/>
  <c r="Y8" i="2887"/>
  <c r="Y7" i="2887"/>
  <c r="P24" i="2887"/>
  <c r="U12" i="2887"/>
  <c r="U11" i="2887"/>
  <c r="U9" i="2887"/>
  <c r="U8" i="2887"/>
  <c r="U7" i="2887"/>
  <c r="W3" i="2887"/>
  <c r="T14" i="2887"/>
  <c r="U14" i="2887" s="1"/>
  <c r="T13" i="2887"/>
  <c r="U13" i="2887" s="1"/>
  <c r="T12" i="2887"/>
  <c r="T11" i="2887"/>
  <c r="T10" i="2887"/>
  <c r="U10" i="2887" s="1"/>
  <c r="T9" i="2887"/>
  <c r="T8" i="2887"/>
  <c r="T7" i="2887"/>
  <c r="U23" i="2887"/>
  <c r="O10" i="2887"/>
  <c r="Q9" i="2887"/>
  <c r="O9" i="2887"/>
  <c r="O8" i="2887"/>
  <c r="P7" i="2887"/>
  <c r="Q7" i="2887" s="1"/>
  <c r="O7" i="2887"/>
  <c r="Q4" i="2887" s="1"/>
  <c r="P9" i="2887" s="1"/>
  <c r="Q3" i="2887"/>
  <c r="G3" i="2887"/>
  <c r="U28" i="2886"/>
  <c r="T28" i="2886"/>
  <c r="S28" i="2886"/>
  <c r="R28" i="2886"/>
  <c r="Q28" i="2886"/>
  <c r="P28" i="2886"/>
  <c r="AT14" i="2886"/>
  <c r="AT11" i="2886"/>
  <c r="AT10" i="2886"/>
  <c r="AT8" i="2886"/>
  <c r="U24" i="2886" s="1"/>
  <c r="AT7" i="2886"/>
  <c r="AV3" i="2886"/>
  <c r="AS14" i="2886"/>
  <c r="AS13" i="2886"/>
  <c r="AT13" i="2886" s="1"/>
  <c r="AS12" i="2886"/>
  <c r="AT12" i="2886" s="1"/>
  <c r="AS11" i="2886"/>
  <c r="AS10" i="2886"/>
  <c r="AS9" i="2886"/>
  <c r="AT9" i="2886" s="1"/>
  <c r="AS8" i="2886"/>
  <c r="AS7" i="2886"/>
  <c r="T24" i="2886"/>
  <c r="AO14" i="2886"/>
  <c r="AO11" i="2886"/>
  <c r="AO10" i="2886"/>
  <c r="AO8" i="2886"/>
  <c r="AO7" i="2886"/>
  <c r="AQ3" i="2886"/>
  <c r="AN14" i="2886"/>
  <c r="AN13" i="2886"/>
  <c r="AO13" i="2886" s="1"/>
  <c r="AN12" i="2886"/>
  <c r="AO12" i="2886" s="1"/>
  <c r="AN11" i="2886"/>
  <c r="AN10" i="2886"/>
  <c r="AN9" i="2886"/>
  <c r="AO9" i="2886" s="1"/>
  <c r="AN8" i="2886"/>
  <c r="AN7" i="2886"/>
  <c r="AJ14" i="2886"/>
  <c r="AJ11" i="2886"/>
  <c r="AJ10" i="2886"/>
  <c r="AJ7" i="2886"/>
  <c r="AL3" i="2886"/>
  <c r="AI14" i="2886"/>
  <c r="AI13" i="2886"/>
  <c r="AJ13" i="2886" s="1"/>
  <c r="AI12" i="2886"/>
  <c r="AJ12" i="2886" s="1"/>
  <c r="AI11" i="2886"/>
  <c r="AI10" i="2886"/>
  <c r="AI9" i="2886"/>
  <c r="AJ9" i="2886" s="1"/>
  <c r="AI8" i="2886"/>
  <c r="AJ8" i="2886" s="1"/>
  <c r="S24" i="2886" s="1"/>
  <c r="AI7" i="2886"/>
  <c r="AE14" i="2886"/>
  <c r="AE11" i="2886"/>
  <c r="AE10" i="2886"/>
  <c r="AE7" i="2886"/>
  <c r="AG3" i="2886"/>
  <c r="AD14" i="2886"/>
  <c r="AD13" i="2886"/>
  <c r="AE13" i="2886" s="1"/>
  <c r="AD12" i="2886"/>
  <c r="AE12" i="2886" s="1"/>
  <c r="AD11" i="2886"/>
  <c r="AD10" i="2886"/>
  <c r="AD9" i="2886"/>
  <c r="AE9" i="2886" s="1"/>
  <c r="AD8" i="2886"/>
  <c r="AE8" i="2886" s="1"/>
  <c r="R24" i="2886" s="1"/>
  <c r="AD7" i="2886"/>
  <c r="Z14" i="2886"/>
  <c r="Z11" i="2886"/>
  <c r="Z10" i="2886"/>
  <c r="Z8" i="2886"/>
  <c r="Q24" i="2886" s="1"/>
  <c r="Z7" i="2886"/>
  <c r="AB3" i="2886"/>
  <c r="Y14" i="2886"/>
  <c r="Y13" i="2886"/>
  <c r="Z13" i="2886" s="1"/>
  <c r="Y12" i="2886"/>
  <c r="Z12" i="2886" s="1"/>
  <c r="Y11" i="2886"/>
  <c r="Y10" i="2886"/>
  <c r="Y9" i="2886"/>
  <c r="Z9" i="2886" s="1"/>
  <c r="Y8" i="2886"/>
  <c r="Y7" i="2886"/>
  <c r="P24" i="2886"/>
  <c r="U14" i="2886"/>
  <c r="U11" i="2886"/>
  <c r="U10" i="2886"/>
  <c r="U8" i="2886"/>
  <c r="U7" i="2886"/>
  <c r="W3" i="2886"/>
  <c r="T14" i="2886"/>
  <c r="T13" i="2886"/>
  <c r="U13" i="2886" s="1"/>
  <c r="T12" i="2886"/>
  <c r="U12" i="2886" s="1"/>
  <c r="T11" i="2886"/>
  <c r="T10" i="2886"/>
  <c r="T9" i="2886"/>
  <c r="U9" i="2886" s="1"/>
  <c r="T8" i="2886"/>
  <c r="T7" i="2886"/>
  <c r="T23" i="2886"/>
  <c r="S23" i="2886"/>
  <c r="R23" i="2886"/>
  <c r="P23" i="2886"/>
  <c r="N20" i="2886"/>
  <c r="O10" i="2886"/>
  <c r="O9" i="2886"/>
  <c r="O8" i="2886"/>
  <c r="P8" i="2886" s="1"/>
  <c r="Q8" i="2886" s="1"/>
  <c r="O7" i="2886"/>
  <c r="Q4" i="2886" s="1"/>
  <c r="Q3" i="2886"/>
  <c r="G3" i="2886"/>
  <c r="U23" i="2886" s="1"/>
  <c r="U28" i="2885"/>
  <c r="T28" i="2885"/>
  <c r="S28" i="2885"/>
  <c r="R28" i="2885"/>
  <c r="Q28" i="2885"/>
  <c r="P28" i="2885"/>
  <c r="AT13" i="2885"/>
  <c r="AT10" i="2885"/>
  <c r="AT9" i="2885"/>
  <c r="AV3" i="2885"/>
  <c r="AS14" i="2885"/>
  <c r="AT14" i="2885" s="1"/>
  <c r="AS13" i="2885"/>
  <c r="AS12" i="2885"/>
  <c r="AT12" i="2885" s="1"/>
  <c r="AS11" i="2885"/>
  <c r="AT11" i="2885" s="1"/>
  <c r="AS10" i="2885"/>
  <c r="AS9" i="2885"/>
  <c r="AS8" i="2885"/>
  <c r="AT8" i="2885" s="1"/>
  <c r="U24" i="2885" s="1"/>
  <c r="AS7" i="2885"/>
  <c r="AT7" i="2885" s="1"/>
  <c r="AO13" i="2885"/>
  <c r="AO9" i="2885"/>
  <c r="AQ3" i="2885"/>
  <c r="AN14" i="2885"/>
  <c r="AO14" i="2885" s="1"/>
  <c r="AN13" i="2885"/>
  <c r="AN12" i="2885"/>
  <c r="AO12" i="2885" s="1"/>
  <c r="AN11" i="2885"/>
  <c r="AO11" i="2885" s="1"/>
  <c r="AN10" i="2885"/>
  <c r="AO10" i="2885" s="1"/>
  <c r="AN9" i="2885"/>
  <c r="AN8" i="2885"/>
  <c r="AO8" i="2885" s="1"/>
  <c r="T24" i="2885" s="1"/>
  <c r="AN7" i="2885"/>
  <c r="AO7" i="2885" s="1"/>
  <c r="AJ14" i="2885"/>
  <c r="AJ13" i="2885"/>
  <c r="AJ9" i="2885"/>
  <c r="AJ7" i="2885"/>
  <c r="AL3" i="2885"/>
  <c r="AI14" i="2885"/>
  <c r="AI13" i="2885"/>
  <c r="AI12" i="2885"/>
  <c r="AJ12" i="2885" s="1"/>
  <c r="AI11" i="2885"/>
  <c r="AJ11" i="2885" s="1"/>
  <c r="AI10" i="2885"/>
  <c r="AJ10" i="2885" s="1"/>
  <c r="AI9" i="2885"/>
  <c r="AI8" i="2885"/>
  <c r="AJ8" i="2885" s="1"/>
  <c r="S24" i="2885" s="1"/>
  <c r="AI7" i="2885"/>
  <c r="AE14" i="2885"/>
  <c r="AE13" i="2885"/>
  <c r="AE9" i="2885"/>
  <c r="AE7" i="2885"/>
  <c r="AG3" i="2885"/>
  <c r="AD14" i="2885"/>
  <c r="AD13" i="2885"/>
  <c r="AD12" i="2885"/>
  <c r="AE12" i="2885" s="1"/>
  <c r="AD11" i="2885"/>
  <c r="AE11" i="2885" s="1"/>
  <c r="AD10" i="2885"/>
  <c r="AE10" i="2885" s="1"/>
  <c r="AD9" i="2885"/>
  <c r="AD8" i="2885"/>
  <c r="AE8" i="2885" s="1"/>
  <c r="R24" i="2885" s="1"/>
  <c r="AD7" i="2885"/>
  <c r="Z13" i="2885"/>
  <c r="Z9" i="2885"/>
  <c r="AB3" i="2885"/>
  <c r="Y14" i="2885"/>
  <c r="Z14" i="2885" s="1"/>
  <c r="Y13" i="2885"/>
  <c r="Y12" i="2885"/>
  <c r="Z12" i="2885" s="1"/>
  <c r="Y11" i="2885"/>
  <c r="Z11" i="2885" s="1"/>
  <c r="Y10" i="2885"/>
  <c r="Z10" i="2885" s="1"/>
  <c r="Y9" i="2885"/>
  <c r="Y8" i="2885"/>
  <c r="Z8" i="2885" s="1"/>
  <c r="Q24" i="2885" s="1"/>
  <c r="Y7" i="2885"/>
  <c r="Z7" i="2885" s="1"/>
  <c r="U13" i="2885"/>
  <c r="U9" i="2885"/>
  <c r="W3" i="2885"/>
  <c r="T14" i="2885"/>
  <c r="U14" i="2885" s="1"/>
  <c r="T13" i="2885"/>
  <c r="T12" i="2885"/>
  <c r="U12" i="2885" s="1"/>
  <c r="T11" i="2885"/>
  <c r="U11" i="2885" s="1"/>
  <c r="T10" i="2885"/>
  <c r="U10" i="2885" s="1"/>
  <c r="T9" i="2885"/>
  <c r="T8" i="2885"/>
  <c r="U8" i="2885" s="1"/>
  <c r="P24" i="2885" s="1"/>
  <c r="T7" i="2885"/>
  <c r="U7" i="2885" s="1"/>
  <c r="O10" i="2885"/>
  <c r="O9" i="2885"/>
  <c r="Q4" i="2885" s="1"/>
  <c r="O8" i="2885"/>
  <c r="O7" i="2885"/>
  <c r="Q3" i="2885"/>
  <c r="G3" i="2885"/>
  <c r="S23" i="2885" s="1"/>
  <c r="U28" i="2884"/>
  <c r="T28" i="2884"/>
  <c r="S28" i="2884"/>
  <c r="R28" i="2884"/>
  <c r="Q28" i="2884"/>
  <c r="P28" i="2884"/>
  <c r="U24" i="2884"/>
  <c r="AT12" i="2884"/>
  <c r="AT8" i="2884"/>
  <c r="AV3" i="2884"/>
  <c r="AS14" i="2884"/>
  <c r="AT14" i="2884" s="1"/>
  <c r="AS13" i="2884"/>
  <c r="AT13" i="2884" s="1"/>
  <c r="AS12" i="2884"/>
  <c r="AS11" i="2884"/>
  <c r="AT11" i="2884" s="1"/>
  <c r="AS10" i="2884"/>
  <c r="AT10" i="2884" s="1"/>
  <c r="AS9" i="2884"/>
  <c r="AT9" i="2884" s="1"/>
  <c r="AS8" i="2884"/>
  <c r="AS7" i="2884"/>
  <c r="AT7" i="2884" s="1"/>
  <c r="AO13" i="2884"/>
  <c r="AO12" i="2884"/>
  <c r="AO8" i="2884"/>
  <c r="T24" i="2884" s="1"/>
  <c r="AQ3" i="2884"/>
  <c r="AN14" i="2884"/>
  <c r="AO14" i="2884" s="1"/>
  <c r="AN13" i="2884"/>
  <c r="AN12" i="2884"/>
  <c r="AN11" i="2884"/>
  <c r="AO11" i="2884" s="1"/>
  <c r="AN10" i="2884"/>
  <c r="AO10" i="2884" s="1"/>
  <c r="AN9" i="2884"/>
  <c r="AO9" i="2884" s="1"/>
  <c r="AN8" i="2884"/>
  <c r="AN7" i="2884"/>
  <c r="AO7" i="2884" s="1"/>
  <c r="AJ14" i="2884"/>
  <c r="AJ13" i="2884"/>
  <c r="AJ12" i="2884"/>
  <c r="AJ8" i="2884"/>
  <c r="S24" i="2884" s="1"/>
  <c r="AL3" i="2884"/>
  <c r="AI14" i="2884"/>
  <c r="AI13" i="2884"/>
  <c r="AI12" i="2884"/>
  <c r="AI11" i="2884"/>
  <c r="AJ11" i="2884" s="1"/>
  <c r="AI10" i="2884"/>
  <c r="AJ10" i="2884" s="1"/>
  <c r="AI9" i="2884"/>
  <c r="AJ9" i="2884" s="1"/>
  <c r="AI8" i="2884"/>
  <c r="AI7" i="2884"/>
  <c r="AJ7" i="2884" s="1"/>
  <c r="R24" i="2884"/>
  <c r="AE14" i="2884"/>
  <c r="AE12" i="2884"/>
  <c r="AE8" i="2884"/>
  <c r="AG3" i="2884"/>
  <c r="AD14" i="2884"/>
  <c r="AD13" i="2884"/>
  <c r="AE13" i="2884" s="1"/>
  <c r="AD12" i="2884"/>
  <c r="AD11" i="2884"/>
  <c r="AE11" i="2884" s="1"/>
  <c r="AD10" i="2884"/>
  <c r="AE10" i="2884" s="1"/>
  <c r="AD9" i="2884"/>
  <c r="AE9" i="2884" s="1"/>
  <c r="AD8" i="2884"/>
  <c r="AD7" i="2884"/>
  <c r="AE7" i="2884" s="1"/>
  <c r="Q24" i="2884"/>
  <c r="Z12" i="2884"/>
  <c r="Z10" i="2884"/>
  <c r="Z8" i="2884"/>
  <c r="AB3" i="2884"/>
  <c r="Y14" i="2884"/>
  <c r="Z14" i="2884" s="1"/>
  <c r="Y13" i="2884"/>
  <c r="Z13" i="2884" s="1"/>
  <c r="Y12" i="2884"/>
  <c r="Y11" i="2884"/>
  <c r="Z11" i="2884" s="1"/>
  <c r="Y10" i="2884"/>
  <c r="Y9" i="2884"/>
  <c r="Z9" i="2884" s="1"/>
  <c r="Y8" i="2884"/>
  <c r="Y7" i="2884"/>
  <c r="Z7" i="2884" s="1"/>
  <c r="U13" i="2884"/>
  <c r="U12" i="2884"/>
  <c r="U8" i="2884"/>
  <c r="P24" i="2884" s="1"/>
  <c r="W3" i="2884"/>
  <c r="T14" i="2884"/>
  <c r="U14" i="2884" s="1"/>
  <c r="T13" i="2884"/>
  <c r="T12" i="2884"/>
  <c r="T11" i="2884"/>
  <c r="U11" i="2884" s="1"/>
  <c r="T10" i="2884"/>
  <c r="U10" i="2884" s="1"/>
  <c r="T9" i="2884"/>
  <c r="U9" i="2884" s="1"/>
  <c r="T8" i="2884"/>
  <c r="T7" i="2884"/>
  <c r="U7" i="2884" s="1"/>
  <c r="O10" i="2884"/>
  <c r="O9" i="2884"/>
  <c r="O8" i="2884"/>
  <c r="O7" i="2884"/>
  <c r="Q3" i="2884"/>
  <c r="G3" i="2884"/>
  <c r="U28" i="2883"/>
  <c r="T28" i="2883"/>
  <c r="S28" i="2883"/>
  <c r="R28" i="2883"/>
  <c r="Q28" i="2883"/>
  <c r="P28" i="2883"/>
  <c r="U24" i="2883"/>
  <c r="AT11" i="2883"/>
  <c r="AT9" i="2883"/>
  <c r="AT7" i="2883"/>
  <c r="AV3" i="2883"/>
  <c r="AS14" i="2883"/>
  <c r="AT14" i="2883" s="1"/>
  <c r="AS13" i="2883"/>
  <c r="AT13" i="2883" s="1"/>
  <c r="AS12" i="2883"/>
  <c r="AT12" i="2883" s="1"/>
  <c r="AS11" i="2883"/>
  <c r="AS10" i="2883"/>
  <c r="AT10" i="2883" s="1"/>
  <c r="AS9" i="2883"/>
  <c r="AS8" i="2883"/>
  <c r="AT8" i="2883" s="1"/>
  <c r="AS7" i="2883"/>
  <c r="AO13" i="2883"/>
  <c r="AO11" i="2883"/>
  <c r="AO8" i="2883"/>
  <c r="AO7" i="2883"/>
  <c r="AQ3" i="2883"/>
  <c r="AN14" i="2883"/>
  <c r="AO14" i="2883" s="1"/>
  <c r="AN13" i="2883"/>
  <c r="AN12" i="2883"/>
  <c r="AO12" i="2883" s="1"/>
  <c r="AN11" i="2883"/>
  <c r="AN10" i="2883"/>
  <c r="AO10" i="2883" s="1"/>
  <c r="AN9" i="2883"/>
  <c r="AO9" i="2883" s="1"/>
  <c r="AN8" i="2883"/>
  <c r="AN7" i="2883"/>
  <c r="S24" i="2883"/>
  <c r="AJ11" i="2883"/>
  <c r="AJ9" i="2883"/>
  <c r="AJ7" i="2883"/>
  <c r="AL3" i="2883"/>
  <c r="AI14" i="2883"/>
  <c r="AJ14" i="2883" s="1"/>
  <c r="AI13" i="2883"/>
  <c r="AJ13" i="2883" s="1"/>
  <c r="AI12" i="2883"/>
  <c r="AJ12" i="2883" s="1"/>
  <c r="AI11" i="2883"/>
  <c r="AI10" i="2883"/>
  <c r="AJ10" i="2883" s="1"/>
  <c r="AI9" i="2883"/>
  <c r="AI8" i="2883"/>
  <c r="AJ8" i="2883" s="1"/>
  <c r="AI7" i="2883"/>
  <c r="AE13" i="2883"/>
  <c r="AE11" i="2883"/>
  <c r="AE8" i="2883"/>
  <c r="AE7" i="2883"/>
  <c r="AG3" i="2883"/>
  <c r="AD14" i="2883"/>
  <c r="AE14" i="2883" s="1"/>
  <c r="AD13" i="2883"/>
  <c r="AD12" i="2883"/>
  <c r="AE12" i="2883" s="1"/>
  <c r="AD11" i="2883"/>
  <c r="AD10" i="2883"/>
  <c r="AE10" i="2883" s="1"/>
  <c r="AD9" i="2883"/>
  <c r="AE9" i="2883" s="1"/>
  <c r="AD8" i="2883"/>
  <c r="AD7" i="2883"/>
  <c r="Q24" i="2883"/>
  <c r="Z11" i="2883"/>
  <c r="Z9" i="2883"/>
  <c r="Z7" i="2883"/>
  <c r="AB3" i="2883"/>
  <c r="Y14" i="2883"/>
  <c r="Z14" i="2883" s="1"/>
  <c r="Y13" i="2883"/>
  <c r="Z13" i="2883" s="1"/>
  <c r="Y12" i="2883"/>
  <c r="Z12" i="2883" s="1"/>
  <c r="Y11" i="2883"/>
  <c r="Y10" i="2883"/>
  <c r="Z10" i="2883" s="1"/>
  <c r="Y9" i="2883"/>
  <c r="Y8" i="2883"/>
  <c r="Z8" i="2883" s="1"/>
  <c r="Y7" i="2883"/>
  <c r="U13" i="2883"/>
  <c r="U11" i="2883"/>
  <c r="U8" i="2883"/>
  <c r="U7" i="2883"/>
  <c r="W3" i="2883"/>
  <c r="T14" i="2883"/>
  <c r="U14" i="2883" s="1"/>
  <c r="T13" i="2883"/>
  <c r="T12" i="2883"/>
  <c r="U12" i="2883" s="1"/>
  <c r="T11" i="2883"/>
  <c r="T10" i="2883"/>
  <c r="U10" i="2883" s="1"/>
  <c r="T9" i="2883"/>
  <c r="U9" i="2883" s="1"/>
  <c r="T8" i="2883"/>
  <c r="T7" i="2883"/>
  <c r="T23" i="2883"/>
  <c r="N20" i="2883"/>
  <c r="O10" i="2883"/>
  <c r="O9" i="2883"/>
  <c r="O8" i="2883"/>
  <c r="O7" i="2883"/>
  <c r="Q3" i="2883"/>
  <c r="G3" i="2883"/>
  <c r="R23" i="2883" s="1"/>
  <c r="U28" i="2882"/>
  <c r="T28" i="2882"/>
  <c r="S28" i="2882"/>
  <c r="R28" i="2882"/>
  <c r="Q28" i="2882"/>
  <c r="P28" i="2882"/>
  <c r="AT14" i="2882"/>
  <c r="AT10" i="2882"/>
  <c r="AT8" i="2882"/>
  <c r="AT7" i="2882"/>
  <c r="AV3" i="2882"/>
  <c r="AS14" i="2882"/>
  <c r="AS13" i="2882"/>
  <c r="AT13" i="2882" s="1"/>
  <c r="AS12" i="2882"/>
  <c r="AT12" i="2882" s="1"/>
  <c r="AS11" i="2882"/>
  <c r="AT11" i="2882" s="1"/>
  <c r="AS10" i="2882"/>
  <c r="AS9" i="2882"/>
  <c r="AT9" i="2882" s="1"/>
  <c r="AS8" i="2882"/>
  <c r="AS7" i="2882"/>
  <c r="T24" i="2882"/>
  <c r="AO14" i="2882"/>
  <c r="AO10" i="2882"/>
  <c r="AO8" i="2882"/>
  <c r="AQ3" i="2882"/>
  <c r="AN14" i="2882"/>
  <c r="AN13" i="2882"/>
  <c r="AO13" i="2882" s="1"/>
  <c r="AN12" i="2882"/>
  <c r="AO12" i="2882" s="1"/>
  <c r="AN11" i="2882"/>
  <c r="AO11" i="2882" s="1"/>
  <c r="AN10" i="2882"/>
  <c r="AN9" i="2882"/>
  <c r="AO9" i="2882" s="1"/>
  <c r="AN8" i="2882"/>
  <c r="AN7" i="2882"/>
  <c r="AO7" i="2882" s="1"/>
  <c r="AQ4" i="2882" s="1"/>
  <c r="AP13" i="2882" s="1"/>
  <c r="AQ13" i="2882" s="1"/>
  <c r="S24" i="2882"/>
  <c r="AJ14" i="2882"/>
  <c r="AJ10" i="2882"/>
  <c r="AL3" i="2882"/>
  <c r="AI14" i="2882"/>
  <c r="AI13" i="2882"/>
  <c r="AJ13" i="2882" s="1"/>
  <c r="AI12" i="2882"/>
  <c r="AJ12" i="2882" s="1"/>
  <c r="AI11" i="2882"/>
  <c r="AJ11" i="2882" s="1"/>
  <c r="AI10" i="2882"/>
  <c r="AI9" i="2882"/>
  <c r="AJ9" i="2882" s="1"/>
  <c r="AI8" i="2882"/>
  <c r="AJ8" i="2882" s="1"/>
  <c r="AI7" i="2882"/>
  <c r="AJ7" i="2882" s="1"/>
  <c r="AE14" i="2882"/>
  <c r="AE10" i="2882"/>
  <c r="AE7" i="2882"/>
  <c r="AG3" i="2882"/>
  <c r="AD14" i="2882"/>
  <c r="AD13" i="2882"/>
  <c r="AE13" i="2882" s="1"/>
  <c r="AD12" i="2882"/>
  <c r="AE12" i="2882" s="1"/>
  <c r="AD11" i="2882"/>
  <c r="AE11" i="2882" s="1"/>
  <c r="AD10" i="2882"/>
  <c r="AD9" i="2882"/>
  <c r="AE9" i="2882" s="1"/>
  <c r="AD8" i="2882"/>
  <c r="AE8" i="2882" s="1"/>
  <c r="R24" i="2882" s="1"/>
  <c r="AD7" i="2882"/>
  <c r="Z14" i="2882"/>
  <c r="Z10" i="2882"/>
  <c r="Z8" i="2882"/>
  <c r="Z7" i="2882"/>
  <c r="AB3" i="2882"/>
  <c r="Y14" i="2882"/>
  <c r="Y13" i="2882"/>
  <c r="Z13" i="2882" s="1"/>
  <c r="Y12" i="2882"/>
  <c r="Z12" i="2882" s="1"/>
  <c r="Y11" i="2882"/>
  <c r="Z11" i="2882" s="1"/>
  <c r="Y10" i="2882"/>
  <c r="Y9" i="2882"/>
  <c r="Z9" i="2882" s="1"/>
  <c r="Y8" i="2882"/>
  <c r="Y7" i="2882"/>
  <c r="P24" i="2882"/>
  <c r="U14" i="2882"/>
  <c r="U10" i="2882"/>
  <c r="U8" i="2882"/>
  <c r="W3" i="2882"/>
  <c r="T14" i="2882"/>
  <c r="T13" i="2882"/>
  <c r="U13" i="2882" s="1"/>
  <c r="T12" i="2882"/>
  <c r="U12" i="2882" s="1"/>
  <c r="T11" i="2882"/>
  <c r="U11" i="2882" s="1"/>
  <c r="T10" i="2882"/>
  <c r="T9" i="2882"/>
  <c r="U9" i="2882" s="1"/>
  <c r="T8" i="2882"/>
  <c r="T7" i="2882"/>
  <c r="U7" i="2882" s="1"/>
  <c r="T23" i="2882"/>
  <c r="S23" i="2882"/>
  <c r="R23" i="2882"/>
  <c r="P23" i="2882"/>
  <c r="N20" i="2882"/>
  <c r="O10" i="2882"/>
  <c r="O9" i="2882"/>
  <c r="O8" i="2882"/>
  <c r="O7" i="2882"/>
  <c r="Q3" i="2882"/>
  <c r="G3" i="2882"/>
  <c r="U23" i="2882" s="1"/>
  <c r="U28" i="2881"/>
  <c r="T28" i="2881"/>
  <c r="S28" i="2881"/>
  <c r="R28" i="2881"/>
  <c r="Q28" i="2881"/>
  <c r="P28" i="2881"/>
  <c r="U24" i="2881"/>
  <c r="AT12" i="2881"/>
  <c r="AT11" i="2881"/>
  <c r="AT8" i="2881"/>
  <c r="AT7" i="2881"/>
  <c r="AV3" i="2881"/>
  <c r="AS14" i="2881"/>
  <c r="AT14" i="2881" s="1"/>
  <c r="AS13" i="2881"/>
  <c r="AT13" i="2881" s="1"/>
  <c r="AS12" i="2881"/>
  <c r="AS11" i="2881"/>
  <c r="AS10" i="2881"/>
  <c r="AT10" i="2881" s="1"/>
  <c r="AS9" i="2881"/>
  <c r="AT9" i="2881" s="1"/>
  <c r="AS8" i="2881"/>
  <c r="AS7" i="2881"/>
  <c r="AO12" i="2881"/>
  <c r="AO11" i="2881"/>
  <c r="AO8" i="2881"/>
  <c r="T24" i="2881" s="1"/>
  <c r="AO7" i="2881"/>
  <c r="AQ3" i="2881"/>
  <c r="AN14" i="2881"/>
  <c r="AO14" i="2881" s="1"/>
  <c r="AN13" i="2881"/>
  <c r="AO13" i="2881" s="1"/>
  <c r="AN12" i="2881"/>
  <c r="AN11" i="2881"/>
  <c r="AN10" i="2881"/>
  <c r="AO10" i="2881" s="1"/>
  <c r="AN9" i="2881"/>
  <c r="AO9" i="2881" s="1"/>
  <c r="AN8" i="2881"/>
  <c r="AN7" i="2881"/>
  <c r="S24" i="2881"/>
  <c r="AJ12" i="2881"/>
  <c r="AJ11" i="2881"/>
  <c r="AJ8" i="2881"/>
  <c r="AJ7" i="2881"/>
  <c r="AL3" i="2881"/>
  <c r="AI14" i="2881"/>
  <c r="AJ14" i="2881" s="1"/>
  <c r="AI13" i="2881"/>
  <c r="AJ13" i="2881" s="1"/>
  <c r="AI12" i="2881"/>
  <c r="AI11" i="2881"/>
  <c r="AI10" i="2881"/>
  <c r="AJ10" i="2881" s="1"/>
  <c r="AI9" i="2881"/>
  <c r="AJ9" i="2881" s="1"/>
  <c r="AI8" i="2881"/>
  <c r="AI7" i="2881"/>
  <c r="AE12" i="2881"/>
  <c r="AE11" i="2881"/>
  <c r="AE8" i="2881"/>
  <c r="R24" i="2881" s="1"/>
  <c r="AE7" i="2881"/>
  <c r="AG3" i="2881"/>
  <c r="AD14" i="2881"/>
  <c r="AE14" i="2881" s="1"/>
  <c r="AD13" i="2881"/>
  <c r="AE13" i="2881" s="1"/>
  <c r="AD12" i="2881"/>
  <c r="AD11" i="2881"/>
  <c r="AD10" i="2881"/>
  <c r="AE10" i="2881" s="1"/>
  <c r="AD9" i="2881"/>
  <c r="AE9" i="2881" s="1"/>
  <c r="AD8" i="2881"/>
  <c r="AD7" i="2881"/>
  <c r="Q24" i="2881"/>
  <c r="Z12" i="2881"/>
  <c r="Z11" i="2881"/>
  <c r="Z8" i="2881"/>
  <c r="Z7" i="2881"/>
  <c r="AB3" i="2881"/>
  <c r="Y14" i="2881"/>
  <c r="Z14" i="2881" s="1"/>
  <c r="Y13" i="2881"/>
  <c r="Z13" i="2881" s="1"/>
  <c r="Y12" i="2881"/>
  <c r="Y11" i="2881"/>
  <c r="Y10" i="2881"/>
  <c r="Z10" i="2881" s="1"/>
  <c r="Y9" i="2881"/>
  <c r="Z9" i="2881" s="1"/>
  <c r="Y8" i="2881"/>
  <c r="Y7" i="2881"/>
  <c r="U12" i="2881"/>
  <c r="U11" i="2881"/>
  <c r="U8" i="2881"/>
  <c r="P24" i="2881" s="1"/>
  <c r="U7" i="2881"/>
  <c r="W3" i="2881"/>
  <c r="T14" i="2881"/>
  <c r="U14" i="2881" s="1"/>
  <c r="T13" i="2881"/>
  <c r="U13" i="2881" s="1"/>
  <c r="T12" i="2881"/>
  <c r="T11" i="2881"/>
  <c r="T10" i="2881"/>
  <c r="U10" i="2881" s="1"/>
  <c r="T9" i="2881"/>
  <c r="U9" i="2881" s="1"/>
  <c r="T8" i="2881"/>
  <c r="T7" i="2881"/>
  <c r="T23" i="2881"/>
  <c r="P23" i="2881"/>
  <c r="O10" i="2881"/>
  <c r="O9" i="2881"/>
  <c r="O8" i="2881"/>
  <c r="O7" i="2881"/>
  <c r="Q3" i="2881"/>
  <c r="G3" i="2881"/>
  <c r="S23" i="2881" s="1"/>
  <c r="U28" i="2880"/>
  <c r="T28" i="2880"/>
  <c r="S28" i="2880"/>
  <c r="R28" i="2880"/>
  <c r="Q28" i="2880"/>
  <c r="P28" i="2880"/>
  <c r="AT14" i="2880"/>
  <c r="AT11" i="2880"/>
  <c r="AT10" i="2880"/>
  <c r="AT7" i="2880"/>
  <c r="AV3" i="2880"/>
  <c r="AS14" i="2880"/>
  <c r="AS13" i="2880"/>
  <c r="AT13" i="2880" s="1"/>
  <c r="AS12" i="2880"/>
  <c r="AT12" i="2880" s="1"/>
  <c r="AS11" i="2880"/>
  <c r="AS10" i="2880"/>
  <c r="AS9" i="2880"/>
  <c r="AT9" i="2880" s="1"/>
  <c r="AS8" i="2880"/>
  <c r="AT8" i="2880" s="1"/>
  <c r="U24" i="2880" s="1"/>
  <c r="AS7" i="2880"/>
  <c r="AO14" i="2880"/>
  <c r="AO11" i="2880"/>
  <c r="AO10" i="2880"/>
  <c r="AO7" i="2880"/>
  <c r="AQ3" i="2880"/>
  <c r="AN14" i="2880"/>
  <c r="AN13" i="2880"/>
  <c r="AO13" i="2880" s="1"/>
  <c r="AN12" i="2880"/>
  <c r="AO12" i="2880" s="1"/>
  <c r="AN11" i="2880"/>
  <c r="AN10" i="2880"/>
  <c r="AN9" i="2880"/>
  <c r="AO9" i="2880" s="1"/>
  <c r="AN8" i="2880"/>
  <c r="AO8" i="2880" s="1"/>
  <c r="T24" i="2880" s="1"/>
  <c r="AN7" i="2880"/>
  <c r="AJ14" i="2880"/>
  <c r="AJ11" i="2880"/>
  <c r="AJ10" i="2880"/>
  <c r="AJ7" i="2880"/>
  <c r="AL4" i="2880" s="1"/>
  <c r="AL3" i="2880"/>
  <c r="AI14" i="2880"/>
  <c r="AI13" i="2880"/>
  <c r="AJ13" i="2880" s="1"/>
  <c r="AI12" i="2880"/>
  <c r="AJ12" i="2880" s="1"/>
  <c r="AI11" i="2880"/>
  <c r="AI10" i="2880"/>
  <c r="AI9" i="2880"/>
  <c r="AJ9" i="2880" s="1"/>
  <c r="AI8" i="2880"/>
  <c r="AJ8" i="2880" s="1"/>
  <c r="S24" i="2880" s="1"/>
  <c r="AI7" i="2880"/>
  <c r="AE14" i="2880"/>
  <c r="AE11" i="2880"/>
  <c r="AE10" i="2880"/>
  <c r="AE7" i="2880"/>
  <c r="AG3" i="2880"/>
  <c r="AD14" i="2880"/>
  <c r="AD13" i="2880"/>
  <c r="AE13" i="2880" s="1"/>
  <c r="AD12" i="2880"/>
  <c r="AE12" i="2880" s="1"/>
  <c r="AD11" i="2880"/>
  <c r="AD10" i="2880"/>
  <c r="AD9" i="2880"/>
  <c r="AE9" i="2880" s="1"/>
  <c r="AD8" i="2880"/>
  <c r="AE8" i="2880" s="1"/>
  <c r="R24" i="2880" s="1"/>
  <c r="AD7" i="2880"/>
  <c r="Z14" i="2880"/>
  <c r="Z11" i="2880"/>
  <c r="Z10" i="2880"/>
  <c r="Z7" i="2880"/>
  <c r="AB3" i="2880"/>
  <c r="Y14" i="2880"/>
  <c r="Y13" i="2880"/>
  <c r="Z13" i="2880" s="1"/>
  <c r="Y12" i="2880"/>
  <c r="Z12" i="2880" s="1"/>
  <c r="Y11" i="2880"/>
  <c r="Y10" i="2880"/>
  <c r="Y9" i="2880"/>
  <c r="Z9" i="2880" s="1"/>
  <c r="Y8" i="2880"/>
  <c r="Z8" i="2880" s="1"/>
  <c r="Q24" i="2880" s="1"/>
  <c r="Y7" i="2880"/>
  <c r="U14" i="2880"/>
  <c r="U11" i="2880"/>
  <c r="U10" i="2880"/>
  <c r="U7" i="2880"/>
  <c r="W3" i="2880"/>
  <c r="T14" i="2880"/>
  <c r="T13" i="2880"/>
  <c r="U13" i="2880" s="1"/>
  <c r="T12" i="2880"/>
  <c r="U12" i="2880" s="1"/>
  <c r="T11" i="2880"/>
  <c r="T10" i="2880"/>
  <c r="T9" i="2880"/>
  <c r="U9" i="2880" s="1"/>
  <c r="T8" i="2880"/>
  <c r="U8" i="2880" s="1"/>
  <c r="P24" i="2880" s="1"/>
  <c r="T7" i="2880"/>
  <c r="T23" i="2880"/>
  <c r="S23" i="2880"/>
  <c r="R23" i="2880"/>
  <c r="P23" i="2880"/>
  <c r="N20" i="2880"/>
  <c r="O10" i="2880"/>
  <c r="O9" i="2880"/>
  <c r="O8" i="2880"/>
  <c r="O7" i="2880"/>
  <c r="Q4" i="2880"/>
  <c r="P10" i="2880" s="1"/>
  <c r="Q10" i="2880" s="1"/>
  <c r="Q3" i="2880"/>
  <c r="G3" i="2880"/>
  <c r="U23" i="2880" s="1"/>
  <c r="O5" i="2910" l="1"/>
  <c r="O4" i="2910"/>
  <c r="O3" i="2910"/>
  <c r="N6" i="2910"/>
  <c r="N5" i="2910"/>
  <c r="N4" i="2910"/>
  <c r="N3" i="2910"/>
  <c r="M6" i="2910"/>
  <c r="M5" i="2910"/>
  <c r="M4" i="2910"/>
  <c r="M3" i="2910"/>
  <c r="L5" i="2910"/>
  <c r="L3" i="2910"/>
  <c r="K6" i="2910"/>
  <c r="K5" i="2910"/>
  <c r="K4" i="2910"/>
  <c r="K3" i="2910"/>
  <c r="AP11" i="2882"/>
  <c r="AQ11" i="2882" s="1"/>
  <c r="AK14" i="2880"/>
  <c r="AL14" i="2880" s="1"/>
  <c r="AK10" i="2880"/>
  <c r="AL10" i="2880" s="1"/>
  <c r="AK12" i="2883"/>
  <c r="AL12" i="2883" s="1"/>
  <c r="AA12" i="2880"/>
  <c r="AB12" i="2880" s="1"/>
  <c r="AF11" i="2880"/>
  <c r="AG11" i="2880" s="1"/>
  <c r="AK12" i="2880"/>
  <c r="AL12" i="2880" s="1"/>
  <c r="V9" i="2881"/>
  <c r="W9" i="2881" s="1"/>
  <c r="V13" i="2881"/>
  <c r="W13" i="2881" s="1"/>
  <c r="AP13" i="2881"/>
  <c r="AQ13" i="2881" s="1"/>
  <c r="AF11" i="2882"/>
  <c r="AG11" i="2882" s="1"/>
  <c r="AF13" i="2883"/>
  <c r="AG13" i="2883" s="1"/>
  <c r="V12" i="2886"/>
  <c r="W12" i="2886" s="1"/>
  <c r="W4" i="2886"/>
  <c r="Q15" i="2887"/>
  <c r="Q16" i="2887" s="1"/>
  <c r="V13" i="2887"/>
  <c r="W13" i="2887" s="1"/>
  <c r="AF13" i="2888"/>
  <c r="AG13" i="2888" s="1"/>
  <c r="V7" i="2889"/>
  <c r="W4" i="2889"/>
  <c r="AQ4" i="2889"/>
  <c r="AU10" i="2892"/>
  <c r="AV10" i="2892" s="1"/>
  <c r="V10" i="2893"/>
  <c r="W10" i="2893" s="1"/>
  <c r="AP10" i="2903"/>
  <c r="AQ10" i="2903" s="1"/>
  <c r="AA9" i="2880"/>
  <c r="AB9" i="2880" s="1"/>
  <c r="AK9" i="2880"/>
  <c r="AL9" i="2880" s="1"/>
  <c r="AK13" i="2880"/>
  <c r="AL13" i="2880" s="1"/>
  <c r="AU9" i="2880"/>
  <c r="AV9" i="2880" s="1"/>
  <c r="AU13" i="2880"/>
  <c r="AV13" i="2880" s="1"/>
  <c r="AB4" i="2881"/>
  <c r="Q4" i="2882"/>
  <c r="AB4" i="2883"/>
  <c r="AV4" i="2883"/>
  <c r="AU14" i="2883" s="1"/>
  <c r="AV14" i="2883" s="1"/>
  <c r="AA9" i="2884"/>
  <c r="AB9" i="2884" s="1"/>
  <c r="AA13" i="2884"/>
  <c r="AB13" i="2884" s="1"/>
  <c r="AP12" i="2884"/>
  <c r="AQ12" i="2884" s="1"/>
  <c r="P10" i="2885"/>
  <c r="Q10" i="2885" s="1"/>
  <c r="P7" i="2885"/>
  <c r="AA14" i="2885"/>
  <c r="AB14" i="2885" s="1"/>
  <c r="AK10" i="2885"/>
  <c r="AL10" i="2885" s="1"/>
  <c r="AK13" i="2887"/>
  <c r="AL13" i="2887" s="1"/>
  <c r="P10" i="2888"/>
  <c r="Q10" i="2888" s="1"/>
  <c r="AP14" i="2888"/>
  <c r="AQ14" i="2888" s="1"/>
  <c r="AA11" i="2889"/>
  <c r="AB11" i="2889" s="1"/>
  <c r="AV4" i="2889"/>
  <c r="AU11" i="2889"/>
  <c r="AV11" i="2889" s="1"/>
  <c r="AF14" i="2891"/>
  <c r="AG14" i="2891" s="1"/>
  <c r="AK14" i="2891"/>
  <c r="AL14" i="2891" s="1"/>
  <c r="AU11" i="2892"/>
  <c r="AV11" i="2892" s="1"/>
  <c r="AF12" i="2893"/>
  <c r="AG12" i="2893" s="1"/>
  <c r="AA11" i="2898"/>
  <c r="AB11" i="2898" s="1"/>
  <c r="V13" i="2900"/>
  <c r="W13" i="2900" s="1"/>
  <c r="P7" i="2880"/>
  <c r="V12" i="2880"/>
  <c r="W12" i="2880" s="1"/>
  <c r="V7" i="2880"/>
  <c r="W4" i="2880"/>
  <c r="AF12" i="2880"/>
  <c r="AG12" i="2880" s="1"/>
  <c r="AF7" i="2880"/>
  <c r="AG4" i="2880"/>
  <c r="AK11" i="2880"/>
  <c r="AL11" i="2880" s="1"/>
  <c r="AP12" i="2880"/>
  <c r="AQ12" i="2880" s="1"/>
  <c r="AP7" i="2880"/>
  <c r="AQ4" i="2880"/>
  <c r="V12" i="2881"/>
  <c r="W12" i="2881" s="1"/>
  <c r="AA9" i="2881"/>
  <c r="AB9" i="2881" s="1"/>
  <c r="AA13" i="2881"/>
  <c r="AB13" i="2881" s="1"/>
  <c r="AU13" i="2881"/>
  <c r="AV13" i="2881" s="1"/>
  <c r="AB4" i="2882"/>
  <c r="AA13" i="2882" s="1"/>
  <c r="AB13" i="2882" s="1"/>
  <c r="Q24" i="2882"/>
  <c r="AP9" i="2882"/>
  <c r="AQ9" i="2882" s="1"/>
  <c r="AP10" i="2882"/>
  <c r="AQ10" i="2882" s="1"/>
  <c r="P24" i="2883"/>
  <c r="W4" i="2883"/>
  <c r="R24" i="2883"/>
  <c r="AG4" i="2883"/>
  <c r="T24" i="2883"/>
  <c r="AQ4" i="2883"/>
  <c r="AU13" i="2883"/>
  <c r="AV13" i="2883" s="1"/>
  <c r="S23" i="2884"/>
  <c r="N20" i="2884"/>
  <c r="U23" i="2884"/>
  <c r="P23" i="2884"/>
  <c r="R23" i="2884"/>
  <c r="T23" i="2884"/>
  <c r="Q23" i="2884"/>
  <c r="AA14" i="2884"/>
  <c r="AB14" i="2884" s="1"/>
  <c r="AF10" i="2884"/>
  <c r="AG10" i="2884" s="1"/>
  <c r="AU14" i="2884"/>
  <c r="AV14" i="2884" s="1"/>
  <c r="AA7" i="2885"/>
  <c r="AB4" i="2885"/>
  <c r="AK11" i="2885"/>
  <c r="AL11" i="2885" s="1"/>
  <c r="AP10" i="2885"/>
  <c r="AQ10" i="2885" s="1"/>
  <c r="AV4" i="2885"/>
  <c r="P10" i="2886"/>
  <c r="Q10" i="2886" s="1"/>
  <c r="P9" i="2886"/>
  <c r="Q9" i="2886" s="1"/>
  <c r="AK12" i="2886"/>
  <c r="AL12" i="2886" s="1"/>
  <c r="V13" i="2888"/>
  <c r="W13" i="2888" s="1"/>
  <c r="AA10" i="2888"/>
  <c r="AB10" i="2888" s="1"/>
  <c r="V10" i="2889"/>
  <c r="W10" i="2889" s="1"/>
  <c r="AG4" i="2889"/>
  <c r="AF11" i="2889"/>
  <c r="AG11" i="2889" s="1"/>
  <c r="AA11" i="2890"/>
  <c r="AB11" i="2890" s="1"/>
  <c r="AV4" i="2891"/>
  <c r="AU12" i="2891" s="1"/>
  <c r="AV12" i="2891" s="1"/>
  <c r="AP11" i="2895"/>
  <c r="AQ11" i="2895" s="1"/>
  <c r="AU10" i="2897"/>
  <c r="AV10" i="2897" s="1"/>
  <c r="AV4" i="2897"/>
  <c r="AU12" i="2897" s="1"/>
  <c r="AV12" i="2897" s="1"/>
  <c r="AP13" i="2900"/>
  <c r="AQ13" i="2900" s="1"/>
  <c r="V11" i="2880"/>
  <c r="W11" i="2880" s="1"/>
  <c r="AA7" i="2880"/>
  <c r="AB4" i="2880"/>
  <c r="AK7" i="2880"/>
  <c r="AP11" i="2880"/>
  <c r="AQ11" i="2880" s="1"/>
  <c r="AU7" i="2880"/>
  <c r="AV4" i="2880"/>
  <c r="AA12" i="2881"/>
  <c r="AB12" i="2881" s="1"/>
  <c r="AL4" i="2882"/>
  <c r="AP7" i="2882"/>
  <c r="AF9" i="2887"/>
  <c r="AG9" i="2887" s="1"/>
  <c r="V11" i="2889"/>
  <c r="W11" i="2889" s="1"/>
  <c r="V11" i="2890"/>
  <c r="W11" i="2890" s="1"/>
  <c r="AK12" i="2890"/>
  <c r="AL12" i="2890" s="1"/>
  <c r="AQ4" i="2892"/>
  <c r="AP11" i="2892" s="1"/>
  <c r="AQ11" i="2892" s="1"/>
  <c r="V10" i="2899"/>
  <c r="W10" i="2899" s="1"/>
  <c r="V10" i="2903"/>
  <c r="W10" i="2903" s="1"/>
  <c r="P9" i="2880"/>
  <c r="Q9" i="2880" s="1"/>
  <c r="AA13" i="2880"/>
  <c r="AB13" i="2880" s="1"/>
  <c r="Q4" i="2881"/>
  <c r="P7" i="2881"/>
  <c r="AL4" i="2881"/>
  <c r="AV4" i="2881"/>
  <c r="AF7" i="2882"/>
  <c r="AG4" i="2882"/>
  <c r="AF12" i="2882" s="1"/>
  <c r="AG12" i="2882" s="1"/>
  <c r="AP12" i="2882"/>
  <c r="AQ12" i="2882" s="1"/>
  <c r="AU11" i="2882"/>
  <c r="AV11" i="2882" s="1"/>
  <c r="Q4" i="2883"/>
  <c r="AF12" i="2883"/>
  <c r="AG12" i="2883" s="1"/>
  <c r="AL4" i="2883"/>
  <c r="AK14" i="2883" s="1"/>
  <c r="AL14" i="2883" s="1"/>
  <c r="V9" i="2884"/>
  <c r="W9" i="2884" s="1"/>
  <c r="AK10" i="2884"/>
  <c r="AL10" i="2884" s="1"/>
  <c r="AK13" i="2884"/>
  <c r="AL13" i="2884" s="1"/>
  <c r="AP10" i="2888"/>
  <c r="AQ10" i="2888" s="1"/>
  <c r="AA7" i="2889"/>
  <c r="AB4" i="2889"/>
  <c r="P8" i="2880"/>
  <c r="Q8" i="2880" s="1"/>
  <c r="V9" i="2880"/>
  <c r="W9" i="2880" s="1"/>
  <c r="V13" i="2880"/>
  <c r="W13" i="2880" s="1"/>
  <c r="AF9" i="2880"/>
  <c r="AG9" i="2880" s="1"/>
  <c r="AF13" i="2880"/>
  <c r="AG13" i="2880" s="1"/>
  <c r="AP9" i="2880"/>
  <c r="AQ9" i="2880" s="1"/>
  <c r="AP13" i="2880"/>
  <c r="AQ13" i="2880" s="1"/>
  <c r="W4" i="2881"/>
  <c r="AA10" i="2881"/>
  <c r="AB10" i="2881" s="1"/>
  <c r="AA14" i="2881"/>
  <c r="AB14" i="2881" s="1"/>
  <c r="AG4" i="2881"/>
  <c r="AQ4" i="2881"/>
  <c r="W4" i="2882"/>
  <c r="V7" i="2882" s="1"/>
  <c r="AP14" i="2882"/>
  <c r="AQ14" i="2882" s="1"/>
  <c r="AU13" i="2882"/>
  <c r="AV13" i="2882" s="1"/>
  <c r="U24" i="2882"/>
  <c r="AV4" i="2882"/>
  <c r="AU10" i="2882" s="1"/>
  <c r="AV10" i="2882" s="1"/>
  <c r="AK10" i="2883"/>
  <c r="AL10" i="2883" s="1"/>
  <c r="AK11" i="2883"/>
  <c r="AL11" i="2883" s="1"/>
  <c r="AU10" i="2883"/>
  <c r="AV10" i="2883" s="1"/>
  <c r="AU11" i="2883"/>
  <c r="AV11" i="2883" s="1"/>
  <c r="P9" i="2884"/>
  <c r="Q9" i="2884" s="1"/>
  <c r="W4" i="2884"/>
  <c r="AA7" i="2884"/>
  <c r="AA11" i="2884"/>
  <c r="AB11" i="2884" s="1"/>
  <c r="AU7" i="2884"/>
  <c r="W4" i="2885"/>
  <c r="V11" i="2885"/>
  <c r="W11" i="2885" s="1"/>
  <c r="AA9" i="2885"/>
  <c r="AB9" i="2885" s="1"/>
  <c r="AK7" i="2885"/>
  <c r="AQ4" i="2885"/>
  <c r="V11" i="2886"/>
  <c r="W11" i="2886" s="1"/>
  <c r="AQ4" i="2886"/>
  <c r="AA9" i="2887"/>
  <c r="AB9" i="2887" s="1"/>
  <c r="AU13" i="2887"/>
  <c r="AV13" i="2887" s="1"/>
  <c r="AA13" i="2888"/>
  <c r="AB13" i="2888" s="1"/>
  <c r="AF10" i="2888"/>
  <c r="AG10" i="2888" s="1"/>
  <c r="AA10" i="2889"/>
  <c r="AB10" i="2889" s="1"/>
  <c r="AK7" i="2889"/>
  <c r="AL4" i="2889"/>
  <c r="AK10" i="2889" s="1"/>
  <c r="AL10" i="2889" s="1"/>
  <c r="AK11" i="2889"/>
  <c r="AL11" i="2889" s="1"/>
  <c r="AU10" i="2889"/>
  <c r="AV10" i="2889" s="1"/>
  <c r="AA12" i="2890"/>
  <c r="AB12" i="2890" s="1"/>
  <c r="AB4" i="2890"/>
  <c r="AU10" i="2891"/>
  <c r="AV10" i="2891" s="1"/>
  <c r="V9" i="2893"/>
  <c r="W9" i="2893" s="1"/>
  <c r="Q23" i="2885"/>
  <c r="V14" i="2887"/>
  <c r="W14" i="2887" s="1"/>
  <c r="V9" i="2887"/>
  <c r="W9" i="2887" s="1"/>
  <c r="AG4" i="2887"/>
  <c r="AP14" i="2887"/>
  <c r="AQ14" i="2887" s="1"/>
  <c r="AP9" i="2887"/>
  <c r="AQ9" i="2887" s="1"/>
  <c r="W4" i="2888"/>
  <c r="V14" i="2888" s="1"/>
  <c r="W14" i="2888" s="1"/>
  <c r="V11" i="2888"/>
  <c r="W11" i="2888" s="1"/>
  <c r="AB4" i="2888"/>
  <c r="AG4" i="2888"/>
  <c r="AF11" i="2888"/>
  <c r="AG11" i="2888" s="1"/>
  <c r="AL4" i="2888"/>
  <c r="AQ4" i="2888"/>
  <c r="AP11" i="2888"/>
  <c r="AQ11" i="2888" s="1"/>
  <c r="AV4" i="2888"/>
  <c r="T23" i="2891"/>
  <c r="P23" i="2891"/>
  <c r="S23" i="2891"/>
  <c r="R23" i="2891"/>
  <c r="U23" i="2891"/>
  <c r="V14" i="2891"/>
  <c r="W14" i="2891" s="1"/>
  <c r="V11" i="2891"/>
  <c r="W11" i="2891" s="1"/>
  <c r="AA9" i="2891"/>
  <c r="AB9" i="2891" s="1"/>
  <c r="AB4" i="2891"/>
  <c r="AA12" i="2891" s="1"/>
  <c r="AB12" i="2891" s="1"/>
  <c r="AF12" i="2891"/>
  <c r="AG12" i="2891" s="1"/>
  <c r="AF7" i="2891"/>
  <c r="AG4" i="2891"/>
  <c r="AU7" i="2891"/>
  <c r="AU14" i="2891"/>
  <c r="AV14" i="2891" s="1"/>
  <c r="P7" i="2892"/>
  <c r="Q4" i="2892"/>
  <c r="AA13" i="2892"/>
  <c r="AB13" i="2892" s="1"/>
  <c r="AU14" i="2892"/>
  <c r="AV14" i="2892" s="1"/>
  <c r="P8" i="2893"/>
  <c r="Q8" i="2893" s="1"/>
  <c r="P9" i="2893"/>
  <c r="Q9" i="2893" s="1"/>
  <c r="V7" i="2893"/>
  <c r="T23" i="2894"/>
  <c r="P23" i="2894"/>
  <c r="S23" i="2894"/>
  <c r="N20" i="2894"/>
  <c r="U23" i="2894"/>
  <c r="R23" i="2894"/>
  <c r="AG4" i="2894"/>
  <c r="AF7" i="2894"/>
  <c r="AF11" i="2894"/>
  <c r="AG11" i="2894" s="1"/>
  <c r="AF13" i="2894"/>
  <c r="AG13" i="2894" s="1"/>
  <c r="P7" i="2895"/>
  <c r="P10" i="2895"/>
  <c r="Q10" i="2895" s="1"/>
  <c r="P9" i="2895"/>
  <c r="Q9" i="2895" s="1"/>
  <c r="AB4" i="2895"/>
  <c r="AU10" i="2895"/>
  <c r="AV10" i="2895" s="1"/>
  <c r="AV4" i="2895"/>
  <c r="AL4" i="2896"/>
  <c r="AA9" i="2897"/>
  <c r="AB9" i="2897" s="1"/>
  <c r="AL4" i="2897"/>
  <c r="AK7" i="2897"/>
  <c r="AF11" i="2898"/>
  <c r="AG11" i="2898" s="1"/>
  <c r="V14" i="2899"/>
  <c r="W14" i="2899" s="1"/>
  <c r="V9" i="2899"/>
  <c r="W9" i="2899" s="1"/>
  <c r="V14" i="2900"/>
  <c r="W14" i="2900" s="1"/>
  <c r="AB4" i="2900"/>
  <c r="AP10" i="2900"/>
  <c r="AQ10" i="2900" s="1"/>
  <c r="AP14" i="2900"/>
  <c r="AQ14" i="2900" s="1"/>
  <c r="AV4" i="2900"/>
  <c r="AU13" i="2900" s="1"/>
  <c r="AV13" i="2900" s="1"/>
  <c r="AU11" i="2900"/>
  <c r="AV11" i="2900" s="1"/>
  <c r="AF11" i="2903"/>
  <c r="AG11" i="2903" s="1"/>
  <c r="AA14" i="2904"/>
  <c r="AB14" i="2904" s="1"/>
  <c r="AK14" i="2906"/>
  <c r="AL14" i="2906" s="1"/>
  <c r="AP12" i="2909"/>
  <c r="AQ12" i="2909" s="1"/>
  <c r="U23" i="2881"/>
  <c r="P23" i="2883"/>
  <c r="U23" i="2883"/>
  <c r="AK7" i="2883"/>
  <c r="AU7" i="2883"/>
  <c r="P9" i="2885"/>
  <c r="Q9" i="2885" s="1"/>
  <c r="R23" i="2885"/>
  <c r="AG4" i="2885"/>
  <c r="AF11" i="2885" s="1"/>
  <c r="AG11" i="2885" s="1"/>
  <c r="AB4" i="2886"/>
  <c r="AV4" i="2886"/>
  <c r="S23" i="2887"/>
  <c r="N20" i="2887"/>
  <c r="R23" i="2887"/>
  <c r="P23" i="2887"/>
  <c r="AA14" i="2887"/>
  <c r="AB14" i="2887" s="1"/>
  <c r="AL4" i="2887"/>
  <c r="Q23" i="2888"/>
  <c r="AG4" i="2890"/>
  <c r="AK13" i="2890"/>
  <c r="AL13" i="2890" s="1"/>
  <c r="AK10" i="2891"/>
  <c r="AL10" i="2891" s="1"/>
  <c r="AP11" i="2891"/>
  <c r="AQ11" i="2891" s="1"/>
  <c r="V7" i="2892"/>
  <c r="P10" i="2893"/>
  <c r="Q10" i="2893" s="1"/>
  <c r="W4" i="2893"/>
  <c r="AG4" i="2893"/>
  <c r="AU14" i="2893"/>
  <c r="AV14" i="2893" s="1"/>
  <c r="Q23" i="2894"/>
  <c r="AL4" i="2894"/>
  <c r="AK7" i="2894"/>
  <c r="AF7" i="2895"/>
  <c r="AP10" i="2895"/>
  <c r="AQ10" i="2895" s="1"/>
  <c r="AU9" i="2897"/>
  <c r="AV9" i="2897" s="1"/>
  <c r="AL4" i="2898"/>
  <c r="AK7" i="2898" s="1"/>
  <c r="AQ4" i="2898"/>
  <c r="AU12" i="2898"/>
  <c r="AV12" i="2898" s="1"/>
  <c r="AV4" i="2898"/>
  <c r="AU10" i="2898" s="1"/>
  <c r="AV10" i="2898" s="1"/>
  <c r="AF10" i="2899"/>
  <c r="AG10" i="2899" s="1"/>
  <c r="AU10" i="2902"/>
  <c r="AV10" i="2902" s="1"/>
  <c r="AF13" i="2903"/>
  <c r="AG13" i="2903" s="1"/>
  <c r="AF10" i="2907"/>
  <c r="AG10" i="2907" s="1"/>
  <c r="AF13" i="2907"/>
  <c r="AG13" i="2907" s="1"/>
  <c r="Q23" i="2880"/>
  <c r="R23" i="2881"/>
  <c r="Q23" i="2883"/>
  <c r="Q4" i="2884"/>
  <c r="AG4" i="2884"/>
  <c r="AF13" i="2884" s="1"/>
  <c r="AG13" i="2884" s="1"/>
  <c r="AF7" i="2884"/>
  <c r="P8" i="2885"/>
  <c r="Q8" i="2885" s="1"/>
  <c r="AL4" i="2885"/>
  <c r="V7" i="2886"/>
  <c r="AG4" i="2886"/>
  <c r="AF7" i="2886" s="1"/>
  <c r="AK9" i="2886"/>
  <c r="AL9" i="2886" s="1"/>
  <c r="P8" i="2887"/>
  <c r="Q8" i="2887" s="1"/>
  <c r="P10" i="2887"/>
  <c r="Q10" i="2887" s="1"/>
  <c r="Q23" i="2887"/>
  <c r="W4" i="2887"/>
  <c r="AF10" i="2887"/>
  <c r="AG10" i="2887" s="1"/>
  <c r="AF14" i="2887"/>
  <c r="AG14" i="2887" s="1"/>
  <c r="AQ4" i="2887"/>
  <c r="Q7" i="2889"/>
  <c r="V12" i="2889"/>
  <c r="W12" i="2889" s="1"/>
  <c r="AA12" i="2889"/>
  <c r="AB12" i="2889" s="1"/>
  <c r="AK12" i="2889"/>
  <c r="AL12" i="2889" s="1"/>
  <c r="AP12" i="2889"/>
  <c r="AQ12" i="2889" s="1"/>
  <c r="AU12" i="2889"/>
  <c r="AV12" i="2889" s="1"/>
  <c r="P7" i="2890"/>
  <c r="P9" i="2890"/>
  <c r="Q9" i="2890" s="1"/>
  <c r="V9" i="2890"/>
  <c r="W9" i="2890" s="1"/>
  <c r="AA7" i="2890"/>
  <c r="AL4" i="2890"/>
  <c r="AK7" i="2890" s="1"/>
  <c r="AP9" i="2890"/>
  <c r="AQ9" i="2890" s="1"/>
  <c r="Q4" i="2891"/>
  <c r="N20" i="2891"/>
  <c r="V9" i="2891"/>
  <c r="W9" i="2891" s="1"/>
  <c r="W4" i="2891"/>
  <c r="AA11" i="2891"/>
  <c r="AB11" i="2891" s="1"/>
  <c r="AA13" i="2891"/>
  <c r="AB13" i="2891" s="1"/>
  <c r="AF13" i="2891"/>
  <c r="AG13" i="2891" s="1"/>
  <c r="V12" i="2892"/>
  <c r="W12" i="2892" s="1"/>
  <c r="W4" i="2892"/>
  <c r="V13" i="2892" s="1"/>
  <c r="W13" i="2892" s="1"/>
  <c r="AF11" i="2892"/>
  <c r="AG11" i="2892" s="1"/>
  <c r="AU9" i="2892"/>
  <c r="AV9" i="2892" s="1"/>
  <c r="R23" i="2893"/>
  <c r="S23" i="2893"/>
  <c r="Q23" i="2893"/>
  <c r="U23" i="2893"/>
  <c r="V14" i="2893"/>
  <c r="W14" i="2893" s="1"/>
  <c r="AF9" i="2893"/>
  <c r="AG9" i="2893" s="1"/>
  <c r="W4" i="2894"/>
  <c r="V7" i="2894"/>
  <c r="V11" i="2894"/>
  <c r="W11" i="2894" s="1"/>
  <c r="V13" i="2894"/>
  <c r="W13" i="2894" s="1"/>
  <c r="AQ4" i="2894"/>
  <c r="AP13" i="2894"/>
  <c r="AQ13" i="2894" s="1"/>
  <c r="AU10" i="2894"/>
  <c r="AV10" i="2894" s="1"/>
  <c r="AK10" i="2895"/>
  <c r="AL10" i="2895" s="1"/>
  <c r="AL4" i="2895"/>
  <c r="W4" i="2896"/>
  <c r="V12" i="2896" s="1"/>
  <c r="W12" i="2896" s="1"/>
  <c r="AB4" i="2896"/>
  <c r="AG4" i="2896"/>
  <c r="W4" i="2897"/>
  <c r="V12" i="2897"/>
  <c r="W12" i="2897" s="1"/>
  <c r="AP10" i="2897"/>
  <c r="AQ10" i="2897" s="1"/>
  <c r="AU14" i="2897"/>
  <c r="AV14" i="2897" s="1"/>
  <c r="V14" i="2898"/>
  <c r="W14" i="2898" s="1"/>
  <c r="AU9" i="2898"/>
  <c r="AV9" i="2898" s="1"/>
  <c r="W4" i="2899"/>
  <c r="AK10" i="2899"/>
  <c r="AL10" i="2899" s="1"/>
  <c r="AP13" i="2899"/>
  <c r="AQ13" i="2899" s="1"/>
  <c r="AU12" i="2899"/>
  <c r="AV12" i="2899" s="1"/>
  <c r="AV4" i="2899"/>
  <c r="AU12" i="2900"/>
  <c r="AV12" i="2900" s="1"/>
  <c r="AA10" i="2903"/>
  <c r="AB10" i="2903" s="1"/>
  <c r="AA13" i="2903"/>
  <c r="AB13" i="2903" s="1"/>
  <c r="AQ4" i="2903"/>
  <c r="AA12" i="2904"/>
  <c r="AB12" i="2904" s="1"/>
  <c r="AA7" i="2904"/>
  <c r="AB4" i="2904"/>
  <c r="AQ4" i="2884"/>
  <c r="AP13" i="2884" s="1"/>
  <c r="AQ13" i="2884" s="1"/>
  <c r="T23" i="2885"/>
  <c r="P23" i="2885"/>
  <c r="Q23" i="2881"/>
  <c r="AB4" i="2884"/>
  <c r="AA12" i="2884" s="1"/>
  <c r="AB12" i="2884" s="1"/>
  <c r="AK14" i="2884"/>
  <c r="AL14" i="2884" s="1"/>
  <c r="AV4" i="2884"/>
  <c r="AA10" i="2887"/>
  <c r="AB10" i="2887" s="1"/>
  <c r="AU10" i="2887"/>
  <c r="AV10" i="2887" s="1"/>
  <c r="T23" i="2888"/>
  <c r="P23" i="2888"/>
  <c r="S23" i="2888"/>
  <c r="N20" i="2888"/>
  <c r="AK9" i="2890"/>
  <c r="AL9" i="2890" s="1"/>
  <c r="AK11" i="2891"/>
  <c r="AL11" i="2891" s="1"/>
  <c r="AP14" i="2891"/>
  <c r="AQ14" i="2891" s="1"/>
  <c r="AU9" i="2891"/>
  <c r="AV9" i="2891" s="1"/>
  <c r="AP9" i="2892"/>
  <c r="AQ9" i="2892" s="1"/>
  <c r="AP10" i="2892"/>
  <c r="AQ10" i="2892" s="1"/>
  <c r="AU12" i="2892"/>
  <c r="AV12" i="2892" s="1"/>
  <c r="AV4" i="2892"/>
  <c r="AU13" i="2892" s="1"/>
  <c r="AV13" i="2892" s="1"/>
  <c r="P7" i="2893"/>
  <c r="AF13" i="2893"/>
  <c r="AG13" i="2893" s="1"/>
  <c r="V10" i="2894"/>
  <c r="W10" i="2894" s="1"/>
  <c r="AK11" i="2894"/>
  <c r="AL11" i="2894" s="1"/>
  <c r="W4" i="2895"/>
  <c r="AQ4" i="2895"/>
  <c r="P10" i="2896"/>
  <c r="Q10" i="2896" s="1"/>
  <c r="P9" i="2896"/>
  <c r="Q9" i="2896" s="1"/>
  <c r="N20" i="2881"/>
  <c r="AU7" i="2882"/>
  <c r="S23" i="2883"/>
  <c r="AK9" i="2883"/>
  <c r="AL9" i="2883" s="1"/>
  <c r="AU9" i="2883"/>
  <c r="AV9" i="2883" s="1"/>
  <c r="AL4" i="2884"/>
  <c r="AK11" i="2884" s="1"/>
  <c r="AL11" i="2884" s="1"/>
  <c r="AK7" i="2884"/>
  <c r="N20" i="2885"/>
  <c r="U23" i="2885"/>
  <c r="P7" i="2886"/>
  <c r="V9" i="2886"/>
  <c r="W9" i="2886" s="1"/>
  <c r="V13" i="2886"/>
  <c r="W13" i="2886" s="1"/>
  <c r="AA7" i="2886"/>
  <c r="AL4" i="2886"/>
  <c r="AP9" i="2886"/>
  <c r="AQ9" i="2886" s="1"/>
  <c r="P15" i="2887"/>
  <c r="T23" i="2887"/>
  <c r="AB4" i="2887"/>
  <c r="AK10" i="2887"/>
  <c r="AL10" i="2887" s="1"/>
  <c r="AK14" i="2887"/>
  <c r="AL14" i="2887" s="1"/>
  <c r="AK9" i="2887"/>
  <c r="AL9" i="2887" s="1"/>
  <c r="AV4" i="2887"/>
  <c r="Q4" i="2888"/>
  <c r="P9" i="2888" s="1"/>
  <c r="Q9" i="2888" s="1"/>
  <c r="U23" i="2888"/>
  <c r="V7" i="2888"/>
  <c r="AF7" i="2888"/>
  <c r="AK7" i="2888"/>
  <c r="AP7" i="2888"/>
  <c r="P8" i="2889"/>
  <c r="Q8" i="2889" s="1"/>
  <c r="P10" i="2889"/>
  <c r="Q10" i="2889" s="1"/>
  <c r="W4" i="2890"/>
  <c r="V13" i="2890" s="1"/>
  <c r="W13" i="2890" s="1"/>
  <c r="AA9" i="2890"/>
  <c r="AB9" i="2890" s="1"/>
  <c r="AA13" i="2890"/>
  <c r="AB13" i="2890" s="1"/>
  <c r="AQ4" i="2890"/>
  <c r="AP13" i="2890" s="1"/>
  <c r="AQ13" i="2890" s="1"/>
  <c r="Q23" i="2891"/>
  <c r="AA7" i="2891"/>
  <c r="AF11" i="2891"/>
  <c r="AG11" i="2891" s="1"/>
  <c r="AK12" i="2891"/>
  <c r="AL12" i="2891" s="1"/>
  <c r="AL4" i="2891"/>
  <c r="AK7" i="2891"/>
  <c r="AP9" i="2891"/>
  <c r="AQ9" i="2891" s="1"/>
  <c r="AQ4" i="2891"/>
  <c r="AU11" i="2891"/>
  <c r="AV11" i="2891" s="1"/>
  <c r="AU13" i="2891"/>
  <c r="AV13" i="2891" s="1"/>
  <c r="V9" i="2892"/>
  <c r="W9" i="2892" s="1"/>
  <c r="V10" i="2892"/>
  <c r="W10" i="2892" s="1"/>
  <c r="AB4" i="2892"/>
  <c r="AF7" i="2892"/>
  <c r="AG4" i="2892"/>
  <c r="AF10" i="2892" s="1"/>
  <c r="AG10" i="2892" s="1"/>
  <c r="AL4" i="2892"/>
  <c r="AK12" i="2892" s="1"/>
  <c r="AL12" i="2892" s="1"/>
  <c r="AP7" i="2892"/>
  <c r="AA14" i="2893"/>
  <c r="AB14" i="2893" s="1"/>
  <c r="AL4" i="2893"/>
  <c r="P10" i="2894"/>
  <c r="Q10" i="2894" s="1"/>
  <c r="AB4" i="2894"/>
  <c r="AF10" i="2894"/>
  <c r="AG10" i="2894" s="1"/>
  <c r="AF14" i="2894"/>
  <c r="AG14" i="2894" s="1"/>
  <c r="AV4" i="2894"/>
  <c r="AU14" i="2894" s="1"/>
  <c r="AV14" i="2894" s="1"/>
  <c r="AU7" i="2894"/>
  <c r="AU11" i="2894"/>
  <c r="AV11" i="2894" s="1"/>
  <c r="AU13" i="2894"/>
  <c r="AV13" i="2894" s="1"/>
  <c r="AF10" i="2895"/>
  <c r="AG10" i="2895" s="1"/>
  <c r="AG4" i="2895"/>
  <c r="AP7" i="2895"/>
  <c r="AQ4" i="2896"/>
  <c r="AP12" i="2896" s="1"/>
  <c r="AQ12" i="2896" s="1"/>
  <c r="AV4" i="2896"/>
  <c r="S23" i="2897"/>
  <c r="N20" i="2897"/>
  <c r="R23" i="2897"/>
  <c r="U23" i="2897"/>
  <c r="T23" i="2897"/>
  <c r="P23" i="2897"/>
  <c r="V13" i="2897"/>
  <c r="W13" i="2897" s="1"/>
  <c r="AA13" i="2897"/>
  <c r="AB13" i="2897" s="1"/>
  <c r="AQ4" i="2897"/>
  <c r="V7" i="2898"/>
  <c r="V11" i="2898"/>
  <c r="W11" i="2898" s="1"/>
  <c r="W4" i="2898"/>
  <c r="V13" i="2898" s="1"/>
  <c r="W13" i="2898" s="1"/>
  <c r="AA10" i="2898"/>
  <c r="AB10" i="2898" s="1"/>
  <c r="R23" i="2899"/>
  <c r="S23" i="2899"/>
  <c r="Q23" i="2899"/>
  <c r="P23" i="2899"/>
  <c r="N20" i="2899"/>
  <c r="T23" i="2899"/>
  <c r="AA12" i="2899"/>
  <c r="AB12" i="2899" s="1"/>
  <c r="AB4" i="2899"/>
  <c r="AF7" i="2899"/>
  <c r="AF13" i="2899"/>
  <c r="AG13" i="2899" s="1"/>
  <c r="AP14" i="2899"/>
  <c r="AQ14" i="2899" s="1"/>
  <c r="AP9" i="2899"/>
  <c r="AQ9" i="2899" s="1"/>
  <c r="AU13" i="2899"/>
  <c r="AV13" i="2899" s="1"/>
  <c r="V9" i="2900"/>
  <c r="W9" i="2900" s="1"/>
  <c r="V12" i="2900"/>
  <c r="W12" i="2900" s="1"/>
  <c r="AA14" i="2900"/>
  <c r="AB14" i="2900" s="1"/>
  <c r="AP12" i="2900"/>
  <c r="AQ12" i="2900" s="1"/>
  <c r="AU10" i="2900"/>
  <c r="AV10" i="2900" s="1"/>
  <c r="AU14" i="2900"/>
  <c r="AV14" i="2900" s="1"/>
  <c r="AB4" i="2901"/>
  <c r="AK7" i="2901"/>
  <c r="AL4" i="2901"/>
  <c r="AV4" i="2901"/>
  <c r="V13" i="2902"/>
  <c r="W13" i="2902" s="1"/>
  <c r="W4" i="2902"/>
  <c r="AF11" i="2902"/>
  <c r="AG11" i="2902" s="1"/>
  <c r="AF7" i="2902"/>
  <c r="V14" i="2903"/>
  <c r="W14" i="2903" s="1"/>
  <c r="AK7" i="2903"/>
  <c r="AL4" i="2903"/>
  <c r="AP14" i="2903"/>
  <c r="AQ14" i="2903" s="1"/>
  <c r="V12" i="2904"/>
  <c r="W12" i="2904" s="1"/>
  <c r="W4" i="2904"/>
  <c r="V10" i="2904" s="1"/>
  <c r="W10" i="2904" s="1"/>
  <c r="AG4" i="2904"/>
  <c r="AF11" i="2904" s="1"/>
  <c r="AG11" i="2904" s="1"/>
  <c r="AQ4" i="2904"/>
  <c r="AB4" i="2906"/>
  <c r="Q23" i="2882"/>
  <c r="Q23" i="2886"/>
  <c r="P23" i="2889"/>
  <c r="T23" i="2889"/>
  <c r="Q23" i="2890"/>
  <c r="AV4" i="2890"/>
  <c r="AU10" i="2890" s="1"/>
  <c r="AV10" i="2890" s="1"/>
  <c r="AU7" i="2890"/>
  <c r="AF10" i="2893"/>
  <c r="AG10" i="2893" s="1"/>
  <c r="AF14" i="2893"/>
  <c r="AG14" i="2893" s="1"/>
  <c r="AQ4" i="2893"/>
  <c r="V12" i="2895"/>
  <c r="W12" i="2895" s="1"/>
  <c r="AK12" i="2895"/>
  <c r="AL12" i="2895" s="1"/>
  <c r="AP12" i="2895"/>
  <c r="AQ12" i="2895" s="1"/>
  <c r="P7" i="2896"/>
  <c r="V9" i="2896"/>
  <c r="W9" i="2896" s="1"/>
  <c r="Q4" i="2897"/>
  <c r="AB4" i="2897"/>
  <c r="AA10" i="2897" s="1"/>
  <c r="AB10" i="2897" s="1"/>
  <c r="AK12" i="2897"/>
  <c r="AL12" i="2897" s="1"/>
  <c r="AP9" i="2897"/>
  <c r="AQ9" i="2897" s="1"/>
  <c r="AU11" i="2897"/>
  <c r="AV11" i="2897" s="1"/>
  <c r="AU13" i="2897"/>
  <c r="AV13" i="2897" s="1"/>
  <c r="V9" i="2898"/>
  <c r="W9" i="2898" s="1"/>
  <c r="V10" i="2898"/>
  <c r="W10" i="2898" s="1"/>
  <c r="AA12" i="2898"/>
  <c r="AB12" i="2898" s="1"/>
  <c r="AB4" i="2898"/>
  <c r="AA14" i="2898" s="1"/>
  <c r="AB14" i="2898" s="1"/>
  <c r="AG4" i="2898"/>
  <c r="AA10" i="2899"/>
  <c r="AB10" i="2899" s="1"/>
  <c r="AA11" i="2899"/>
  <c r="AB11" i="2899" s="1"/>
  <c r="AG4" i="2899"/>
  <c r="AF11" i="2899" s="1"/>
  <c r="AG11" i="2899" s="1"/>
  <c r="AL4" i="2899"/>
  <c r="AK11" i="2899" s="1"/>
  <c r="AL11" i="2899" s="1"/>
  <c r="AU10" i="2899"/>
  <c r="AV10" i="2899" s="1"/>
  <c r="AU11" i="2899"/>
  <c r="AV11" i="2899" s="1"/>
  <c r="S23" i="2900"/>
  <c r="N20" i="2900"/>
  <c r="U23" i="2900"/>
  <c r="P23" i="2900"/>
  <c r="T23" i="2900"/>
  <c r="W4" i="2900"/>
  <c r="V10" i="2900" s="1"/>
  <c r="W10" i="2900" s="1"/>
  <c r="V11" i="2900"/>
  <c r="W11" i="2900" s="1"/>
  <c r="V7" i="2900"/>
  <c r="AQ4" i="2900"/>
  <c r="AP9" i="2900" s="1"/>
  <c r="AQ9" i="2900" s="1"/>
  <c r="AP7" i="2900"/>
  <c r="V11" i="2901"/>
  <c r="W11" i="2901" s="1"/>
  <c r="AF11" i="2901"/>
  <c r="AG11" i="2901" s="1"/>
  <c r="Q4" i="2902"/>
  <c r="AF9" i="2902"/>
  <c r="AG9" i="2902" s="1"/>
  <c r="AK10" i="2902"/>
  <c r="AL10" i="2902" s="1"/>
  <c r="P9" i="2903"/>
  <c r="Q9" i="2903" s="1"/>
  <c r="P7" i="2903"/>
  <c r="P10" i="2903"/>
  <c r="Q10" i="2903" s="1"/>
  <c r="AG4" i="2903"/>
  <c r="AA13" i="2904"/>
  <c r="AB13" i="2904" s="1"/>
  <c r="AF10" i="2904"/>
  <c r="AG10" i="2904" s="1"/>
  <c r="AV4" i="2904"/>
  <c r="W4" i="2905"/>
  <c r="Q23" i="2889"/>
  <c r="P8" i="2891"/>
  <c r="Q8" i="2891" s="1"/>
  <c r="AU7" i="2892"/>
  <c r="AB4" i="2893"/>
  <c r="AA9" i="2893" s="1"/>
  <c r="AB9" i="2893" s="1"/>
  <c r="AK10" i="2893"/>
  <c r="AL10" i="2893" s="1"/>
  <c r="AK14" i="2893"/>
  <c r="AL14" i="2893" s="1"/>
  <c r="AK9" i="2893"/>
  <c r="AL9" i="2893" s="1"/>
  <c r="AV4" i="2893"/>
  <c r="Q4" i="2894"/>
  <c r="P8" i="2895"/>
  <c r="Q8" i="2895" s="1"/>
  <c r="V10" i="2897"/>
  <c r="W10" i="2897" s="1"/>
  <c r="V14" i="2897"/>
  <c r="W14" i="2897" s="1"/>
  <c r="V9" i="2897"/>
  <c r="W9" i="2897" s="1"/>
  <c r="AG4" i="2897"/>
  <c r="AF10" i="2897" s="1"/>
  <c r="AG10" i="2897" s="1"/>
  <c r="AU7" i="2897"/>
  <c r="P7" i="2898"/>
  <c r="Q4" i="2898"/>
  <c r="AA9" i="2898"/>
  <c r="AB9" i="2898" s="1"/>
  <c r="AA13" i="2898"/>
  <c r="AB13" i="2898" s="1"/>
  <c r="AU14" i="2898"/>
  <c r="AV14" i="2898" s="1"/>
  <c r="Q4" i="2899"/>
  <c r="V7" i="2899"/>
  <c r="AF14" i="2899"/>
  <c r="AG14" i="2899" s="1"/>
  <c r="AF9" i="2899"/>
  <c r="AG9" i="2899" s="1"/>
  <c r="AK13" i="2899"/>
  <c r="AL13" i="2899" s="1"/>
  <c r="AP12" i="2899"/>
  <c r="AQ12" i="2899" s="1"/>
  <c r="AP7" i="2899"/>
  <c r="P9" i="2900"/>
  <c r="Q9" i="2900" s="1"/>
  <c r="AK14" i="2900"/>
  <c r="AL14" i="2900" s="1"/>
  <c r="AU9" i="2900"/>
  <c r="AV9" i="2900" s="1"/>
  <c r="Q4" i="2901"/>
  <c r="V12" i="2901"/>
  <c r="W12" i="2901" s="1"/>
  <c r="V7" i="2901"/>
  <c r="W4" i="2901"/>
  <c r="V14" i="2901"/>
  <c r="W14" i="2901" s="1"/>
  <c r="AF12" i="2901"/>
  <c r="AG12" i="2901" s="1"/>
  <c r="AF7" i="2901"/>
  <c r="AG4" i="2901"/>
  <c r="AF14" i="2901"/>
  <c r="AG14" i="2901" s="1"/>
  <c r="AP12" i="2901"/>
  <c r="AQ12" i="2901" s="1"/>
  <c r="AP7" i="2901"/>
  <c r="AQ4" i="2901"/>
  <c r="AP14" i="2901"/>
  <c r="AQ14" i="2901" s="1"/>
  <c r="P8" i="2902"/>
  <c r="Q8" i="2902" s="1"/>
  <c r="AF10" i="2902"/>
  <c r="AG10" i="2902" s="1"/>
  <c r="AF14" i="2902"/>
  <c r="AG14" i="2902" s="1"/>
  <c r="AF13" i="2902"/>
  <c r="AG13" i="2902" s="1"/>
  <c r="AK11" i="2902"/>
  <c r="AL11" i="2902" s="1"/>
  <c r="AK7" i="2902"/>
  <c r="AP9" i="2903"/>
  <c r="AQ9" i="2903" s="1"/>
  <c r="AV4" i="2903"/>
  <c r="V11" i="2904"/>
  <c r="W11" i="2904" s="1"/>
  <c r="AL4" i="2904"/>
  <c r="V13" i="2905"/>
  <c r="W13" i="2905" s="1"/>
  <c r="AK10" i="2906"/>
  <c r="AL10" i="2906" s="1"/>
  <c r="Q23" i="2892"/>
  <c r="P23" i="2895"/>
  <c r="T23" i="2895"/>
  <c r="Q23" i="2896"/>
  <c r="Q4" i="2900"/>
  <c r="AG4" i="2900"/>
  <c r="AF7" i="2900" s="1"/>
  <c r="AK9" i="2902"/>
  <c r="AL9" i="2902" s="1"/>
  <c r="AU14" i="2902"/>
  <c r="AV14" i="2902" s="1"/>
  <c r="AF12" i="2903"/>
  <c r="AG12" i="2903" s="1"/>
  <c r="AK9" i="2903"/>
  <c r="AL9" i="2903" s="1"/>
  <c r="AU13" i="2903"/>
  <c r="AV13" i="2903" s="1"/>
  <c r="P9" i="2904"/>
  <c r="Q9" i="2904" s="1"/>
  <c r="AG4" i="2905"/>
  <c r="AF12" i="2905" s="1"/>
  <c r="AG12" i="2905" s="1"/>
  <c r="AF12" i="2908"/>
  <c r="AG12" i="2908" s="1"/>
  <c r="Q23" i="2895"/>
  <c r="AA7" i="2898"/>
  <c r="AU7" i="2898"/>
  <c r="AK9" i="2899"/>
  <c r="AL9" i="2899" s="1"/>
  <c r="AU9" i="2899"/>
  <c r="AV9" i="2899" s="1"/>
  <c r="AL4" i="2900"/>
  <c r="AK13" i="2900" s="1"/>
  <c r="AL13" i="2900" s="1"/>
  <c r="AF12" i="2902"/>
  <c r="AG12" i="2902" s="1"/>
  <c r="AK14" i="2902"/>
  <c r="AL14" i="2902" s="1"/>
  <c r="P8" i="2903"/>
  <c r="Q8" i="2903" s="1"/>
  <c r="W4" i="2903"/>
  <c r="V13" i="2903" s="1"/>
  <c r="W13" i="2903" s="1"/>
  <c r="AA12" i="2903"/>
  <c r="AB12" i="2903" s="1"/>
  <c r="AA7" i="2903"/>
  <c r="AB4" i="2903"/>
  <c r="AA14" i="2903" s="1"/>
  <c r="AB14" i="2903" s="1"/>
  <c r="AP7" i="2903"/>
  <c r="AU11" i="2903"/>
  <c r="AV11" i="2903" s="1"/>
  <c r="P7" i="2904"/>
  <c r="V14" i="2904"/>
  <c r="W14" i="2904" s="1"/>
  <c r="AA11" i="2904"/>
  <c r="AB11" i="2904" s="1"/>
  <c r="AP11" i="2904"/>
  <c r="AQ11" i="2904" s="1"/>
  <c r="R23" i="2905"/>
  <c r="S23" i="2905"/>
  <c r="N20" i="2905"/>
  <c r="T23" i="2905"/>
  <c r="U23" i="2905"/>
  <c r="W4" i="2906"/>
  <c r="V14" i="2906"/>
  <c r="W14" i="2906" s="1"/>
  <c r="AK13" i="2906"/>
  <c r="AL13" i="2906" s="1"/>
  <c r="Q7" i="2907"/>
  <c r="AU11" i="2907"/>
  <c r="AV11" i="2907" s="1"/>
  <c r="Q23" i="2898"/>
  <c r="P23" i="2901"/>
  <c r="T23" i="2901"/>
  <c r="Q23" i="2902"/>
  <c r="AQ4" i="2902"/>
  <c r="T23" i="2903"/>
  <c r="P23" i="2903"/>
  <c r="Q23" i="2903"/>
  <c r="V14" i="2905"/>
  <c r="W14" i="2905" s="1"/>
  <c r="V9" i="2905"/>
  <c r="W9" i="2905" s="1"/>
  <c r="AQ4" i="2905"/>
  <c r="S23" i="2906"/>
  <c r="N20" i="2906"/>
  <c r="T23" i="2906"/>
  <c r="P23" i="2906"/>
  <c r="U23" i="2906"/>
  <c r="Q23" i="2906"/>
  <c r="AG4" i="2906"/>
  <c r="AU14" i="2906"/>
  <c r="AV14" i="2906" s="1"/>
  <c r="W4" i="2907"/>
  <c r="AF10" i="2909"/>
  <c r="AG10" i="2909" s="1"/>
  <c r="AF14" i="2909"/>
  <c r="AG14" i="2909" s="1"/>
  <c r="Q23" i="2901"/>
  <c r="V10" i="2902"/>
  <c r="W10" i="2902" s="1"/>
  <c r="V14" i="2902"/>
  <c r="W14" i="2902" s="1"/>
  <c r="AB4" i="2902"/>
  <c r="AA11" i="2902" s="1"/>
  <c r="AB11" i="2902" s="1"/>
  <c r="AV4" i="2902"/>
  <c r="AU7" i="2902"/>
  <c r="V7" i="2904"/>
  <c r="AP13" i="2905"/>
  <c r="AQ13" i="2905" s="1"/>
  <c r="AF9" i="2906"/>
  <c r="AG9" i="2906" s="1"/>
  <c r="AV4" i="2906"/>
  <c r="V9" i="2907"/>
  <c r="W9" i="2907" s="1"/>
  <c r="AF9" i="2907"/>
  <c r="AG9" i="2907" s="1"/>
  <c r="AL4" i="2908"/>
  <c r="AU9" i="2908"/>
  <c r="AV9" i="2908" s="1"/>
  <c r="AG4" i="2909"/>
  <c r="Q23" i="2904"/>
  <c r="AU7" i="2904"/>
  <c r="AL4" i="2905"/>
  <c r="AK9" i="2905" s="1"/>
  <c r="AL9" i="2905" s="1"/>
  <c r="P8" i="2906"/>
  <c r="Q8" i="2906" s="1"/>
  <c r="V12" i="2906"/>
  <c r="W12" i="2906" s="1"/>
  <c r="AL4" i="2906"/>
  <c r="AK7" i="2906"/>
  <c r="AK11" i="2906"/>
  <c r="AL11" i="2906" s="1"/>
  <c r="AV4" i="2907"/>
  <c r="AU7" i="2907"/>
  <c r="AU10" i="2905"/>
  <c r="AV10" i="2905" s="1"/>
  <c r="AU9" i="2905"/>
  <c r="AV9" i="2905" s="1"/>
  <c r="AU10" i="2906"/>
  <c r="AV10" i="2906" s="1"/>
  <c r="V11" i="2907"/>
  <c r="W11" i="2907" s="1"/>
  <c r="Q4" i="2908"/>
  <c r="V12" i="2908"/>
  <c r="W12" i="2908" s="1"/>
  <c r="W4" i="2908"/>
  <c r="V7" i="2908"/>
  <c r="AP12" i="2908"/>
  <c r="AQ12" i="2908" s="1"/>
  <c r="AP7" i="2908"/>
  <c r="AQ4" i="2908"/>
  <c r="AP14" i="2908" s="1"/>
  <c r="AQ14" i="2908" s="1"/>
  <c r="V9" i="2909"/>
  <c r="W9" i="2909" s="1"/>
  <c r="V12" i="2909"/>
  <c r="W12" i="2909" s="1"/>
  <c r="AA9" i="2909"/>
  <c r="AB9" i="2909" s="1"/>
  <c r="Q4" i="2905"/>
  <c r="AB4" i="2905"/>
  <c r="AK10" i="2905"/>
  <c r="AL10" i="2905" s="1"/>
  <c r="AK14" i="2905"/>
  <c r="AL14" i="2905" s="1"/>
  <c r="AV4" i="2905"/>
  <c r="Q4" i="2906"/>
  <c r="P9" i="2906" s="1"/>
  <c r="Q9" i="2906" s="1"/>
  <c r="P8" i="2907"/>
  <c r="AG4" i="2907"/>
  <c r="AF7" i="2907" s="1"/>
  <c r="AF11" i="2907"/>
  <c r="AG11" i="2907" s="1"/>
  <c r="AL4" i="2907"/>
  <c r="AK11" i="2907"/>
  <c r="AL11" i="2907" s="1"/>
  <c r="AU9" i="2907"/>
  <c r="AV9" i="2907" s="1"/>
  <c r="AU14" i="2908"/>
  <c r="AV14" i="2908" s="1"/>
  <c r="AU11" i="2908"/>
  <c r="AV11" i="2908" s="1"/>
  <c r="Q4" i="2909"/>
  <c r="AK13" i="2909"/>
  <c r="AL13" i="2909" s="1"/>
  <c r="AU9" i="2909"/>
  <c r="AV9" i="2909" s="1"/>
  <c r="AQ4" i="2906"/>
  <c r="AU10" i="2907"/>
  <c r="AV10" i="2907" s="1"/>
  <c r="AU13" i="2907"/>
  <c r="AV13" i="2907" s="1"/>
  <c r="AA10" i="2908"/>
  <c r="AB10" i="2908" s="1"/>
  <c r="AA14" i="2908"/>
  <c r="AB14" i="2908" s="1"/>
  <c r="AA11" i="2908"/>
  <c r="AB11" i="2908" s="1"/>
  <c r="AF14" i="2908"/>
  <c r="AG14" i="2908" s="1"/>
  <c r="AF12" i="2909"/>
  <c r="AG12" i="2909" s="1"/>
  <c r="AL4" i="2909"/>
  <c r="AK12" i="2909" s="1"/>
  <c r="AL12" i="2909" s="1"/>
  <c r="AK7" i="2909"/>
  <c r="AK11" i="2909"/>
  <c r="AL11" i="2909" s="1"/>
  <c r="Q23" i="2907"/>
  <c r="U23" i="2907"/>
  <c r="AB4" i="2907"/>
  <c r="AA10" i="2907" s="1"/>
  <c r="AB10" i="2907" s="1"/>
  <c r="AA13" i="2908"/>
  <c r="AB13" i="2908" s="1"/>
  <c r="AA9" i="2908"/>
  <c r="AB9" i="2908" s="1"/>
  <c r="AF9" i="2908"/>
  <c r="AG9" i="2908" s="1"/>
  <c r="AP10" i="2908"/>
  <c r="AQ10" i="2908" s="1"/>
  <c r="AP11" i="2908"/>
  <c r="AQ11" i="2908" s="1"/>
  <c r="AA10" i="2909"/>
  <c r="AB10" i="2909" s="1"/>
  <c r="AK9" i="2909"/>
  <c r="AL9" i="2909" s="1"/>
  <c r="AU10" i="2909"/>
  <c r="AV10" i="2909" s="1"/>
  <c r="P23" i="2907"/>
  <c r="AF14" i="2907"/>
  <c r="AG14" i="2907" s="1"/>
  <c r="AQ4" i="2907"/>
  <c r="R23" i="2908"/>
  <c r="U23" i="2908"/>
  <c r="P23" i="2908"/>
  <c r="Q23" i="2908"/>
  <c r="S23" i="2908"/>
  <c r="V9" i="2908"/>
  <c r="W9" i="2908" s="1"/>
  <c r="AA7" i="2908"/>
  <c r="AF7" i="2908"/>
  <c r="AG4" i="2908"/>
  <c r="AP9" i="2908"/>
  <c r="AQ9" i="2908" s="1"/>
  <c r="AP13" i="2908"/>
  <c r="AQ13" i="2908" s="1"/>
  <c r="AP11" i="2909"/>
  <c r="AQ11" i="2909" s="1"/>
  <c r="AU13" i="2909"/>
  <c r="AV13" i="2909" s="1"/>
  <c r="AU7" i="2908"/>
  <c r="AV4" i="2908"/>
  <c r="AU10" i="2908" s="1"/>
  <c r="AV10" i="2908" s="1"/>
  <c r="S23" i="2909"/>
  <c r="N20" i="2909"/>
  <c r="R23" i="2909"/>
  <c r="P23" i="2909"/>
  <c r="W4" i="2909"/>
  <c r="AK10" i="2909"/>
  <c r="AL10" i="2909" s="1"/>
  <c r="AK14" i="2909"/>
  <c r="AL14" i="2909" s="1"/>
  <c r="AQ4" i="2909"/>
  <c r="AP7" i="2909" s="1"/>
  <c r="AU12" i="2908"/>
  <c r="AV12" i="2908" s="1"/>
  <c r="V10" i="2909"/>
  <c r="W10" i="2909" s="1"/>
  <c r="V14" i="2909"/>
  <c r="W14" i="2909" s="1"/>
  <c r="AB4" i="2909"/>
  <c r="AA14" i="2909" s="1"/>
  <c r="AB14" i="2909" s="1"/>
  <c r="AP10" i="2909"/>
  <c r="AQ10" i="2909" s="1"/>
  <c r="AP14" i="2909"/>
  <c r="AQ14" i="2909" s="1"/>
  <c r="AV4" i="2909"/>
  <c r="AG7" i="2886" l="1"/>
  <c r="AG15" i="2886" s="1"/>
  <c r="AG16" i="2886" s="1"/>
  <c r="AF15" i="2886"/>
  <c r="AF15" i="2900"/>
  <c r="AG7" i="2900"/>
  <c r="AG15" i="2900" s="1"/>
  <c r="AG16" i="2900" s="1"/>
  <c r="W7" i="2882"/>
  <c r="AL7" i="2898"/>
  <c r="AP7" i="2907"/>
  <c r="AP11" i="2907"/>
  <c r="AQ11" i="2907" s="1"/>
  <c r="AP13" i="2907"/>
  <c r="AQ13" i="2907" s="1"/>
  <c r="AP10" i="2907"/>
  <c r="AQ10" i="2907" s="1"/>
  <c r="AP9" i="2907"/>
  <c r="AQ9" i="2907" s="1"/>
  <c r="AK15" i="2909"/>
  <c r="AL7" i="2909"/>
  <c r="AL15" i="2909" s="1"/>
  <c r="AL16" i="2909" s="1"/>
  <c r="AP13" i="2906"/>
  <c r="AQ13" i="2906" s="1"/>
  <c r="AP7" i="2906"/>
  <c r="AP9" i="2906"/>
  <c r="AQ9" i="2906" s="1"/>
  <c r="AP12" i="2906"/>
  <c r="AQ12" i="2906" s="1"/>
  <c r="AP11" i="2906"/>
  <c r="AQ11" i="2906" s="1"/>
  <c r="AP14" i="2907"/>
  <c r="AQ14" i="2907" s="1"/>
  <c r="AA13" i="2907"/>
  <c r="AB13" i="2907" s="1"/>
  <c r="AV7" i="2904"/>
  <c r="AP11" i="2902"/>
  <c r="AQ11" i="2902" s="1"/>
  <c r="AP12" i="2902"/>
  <c r="AQ12" i="2902" s="1"/>
  <c r="AP9" i="2902"/>
  <c r="AQ9" i="2902" s="1"/>
  <c r="AP14" i="2902"/>
  <c r="AQ14" i="2902" s="1"/>
  <c r="AP10" i="2902"/>
  <c r="AQ10" i="2902" s="1"/>
  <c r="AP7" i="2902"/>
  <c r="AV7" i="2898"/>
  <c r="AV15" i="2898" s="1"/>
  <c r="AV16" i="2898" s="1"/>
  <c r="AA9" i="2907"/>
  <c r="AB9" i="2907" s="1"/>
  <c r="AK13" i="2904"/>
  <c r="AL13" i="2904" s="1"/>
  <c r="AK12" i="2904"/>
  <c r="AL12" i="2904" s="1"/>
  <c r="AK11" i="2904"/>
  <c r="AL11" i="2904" s="1"/>
  <c r="AK10" i="2904"/>
  <c r="AL10" i="2904" s="1"/>
  <c r="AK14" i="2904"/>
  <c r="AL14" i="2904" s="1"/>
  <c r="AK7" i="2904"/>
  <c r="AK9" i="2904"/>
  <c r="AL9" i="2904" s="1"/>
  <c r="AV7" i="2897"/>
  <c r="AV15" i="2897" s="1"/>
  <c r="AV16" i="2897" s="1"/>
  <c r="AU15" i="2897"/>
  <c r="AU14" i="2904"/>
  <c r="AV14" i="2904" s="1"/>
  <c r="AU12" i="2904"/>
  <c r="AV12" i="2904" s="1"/>
  <c r="AU10" i="2904"/>
  <c r="AV10" i="2904" s="1"/>
  <c r="AU11" i="2904"/>
  <c r="AV11" i="2904" s="1"/>
  <c r="AU15" i="2890"/>
  <c r="AV7" i="2890"/>
  <c r="AV15" i="2890" s="1"/>
  <c r="AV16" i="2890" s="1"/>
  <c r="AA12" i="2906"/>
  <c r="AB12" i="2906" s="1"/>
  <c r="AA9" i="2906"/>
  <c r="AB9" i="2906" s="1"/>
  <c r="AA13" i="2906"/>
  <c r="AB13" i="2906" s="1"/>
  <c r="AA11" i="2906"/>
  <c r="AB11" i="2906" s="1"/>
  <c r="AA10" i="2906"/>
  <c r="AB10" i="2906" s="1"/>
  <c r="AP14" i="2904"/>
  <c r="AQ14" i="2904" s="1"/>
  <c r="AP9" i="2904"/>
  <c r="AQ9" i="2904" s="1"/>
  <c r="AP13" i="2904"/>
  <c r="AQ13" i="2904" s="1"/>
  <c r="AP7" i="2904"/>
  <c r="AP12" i="2904"/>
  <c r="AQ12" i="2904" s="1"/>
  <c r="AP10" i="2904"/>
  <c r="AQ10" i="2904" s="1"/>
  <c r="AL7" i="2901"/>
  <c r="AL15" i="2901" s="1"/>
  <c r="AL16" i="2901" s="1"/>
  <c r="AK15" i="2901"/>
  <c r="AU10" i="2896"/>
  <c r="AV10" i="2896" s="1"/>
  <c r="AU14" i="2896"/>
  <c r="AV14" i="2896" s="1"/>
  <c r="AU9" i="2896"/>
  <c r="AV9" i="2896" s="1"/>
  <c r="AA12" i="2894"/>
  <c r="AB12" i="2894" s="1"/>
  <c r="AA9" i="2894"/>
  <c r="AB9" i="2894" s="1"/>
  <c r="AA10" i="2894"/>
  <c r="AB10" i="2894" s="1"/>
  <c r="AA11" i="2894"/>
  <c r="AB11" i="2894" s="1"/>
  <c r="AA7" i="2894"/>
  <c r="AF15" i="2892"/>
  <c r="AG7" i="2892"/>
  <c r="AG15" i="2892" s="1"/>
  <c r="AG16" i="2892" s="1"/>
  <c r="AL7" i="2891"/>
  <c r="AL15" i="2891" s="1"/>
  <c r="AL16" i="2891" s="1"/>
  <c r="AK15" i="2891"/>
  <c r="W7" i="2888"/>
  <c r="AA14" i="2894"/>
  <c r="AB14" i="2894" s="1"/>
  <c r="AL7" i="2883"/>
  <c r="AL15" i="2883" s="1"/>
  <c r="AL16" i="2883" s="1"/>
  <c r="AU12" i="2888"/>
  <c r="AV12" i="2888" s="1"/>
  <c r="AU9" i="2888"/>
  <c r="AV9" i="2888" s="1"/>
  <c r="AU11" i="2888"/>
  <c r="AV11" i="2888" s="1"/>
  <c r="AU7" i="2888"/>
  <c r="AV7" i="2884"/>
  <c r="AF7" i="2881"/>
  <c r="AF11" i="2881"/>
  <c r="AG11" i="2881" s="1"/>
  <c r="AF10" i="2881"/>
  <c r="AG10" i="2881" s="1"/>
  <c r="AF9" i="2881"/>
  <c r="AG9" i="2881" s="1"/>
  <c r="V10" i="2882"/>
  <c r="W10" i="2882" s="1"/>
  <c r="AL7" i="2880"/>
  <c r="AL15" i="2880" s="1"/>
  <c r="AL16" i="2880" s="1"/>
  <c r="AK15" i="2880"/>
  <c r="AU10" i="2888"/>
  <c r="AV10" i="2888" s="1"/>
  <c r="AU13" i="2885"/>
  <c r="AV13" i="2885" s="1"/>
  <c r="AU12" i="2885"/>
  <c r="AV12" i="2885" s="1"/>
  <c r="AU7" i="2885"/>
  <c r="AU14" i="2885"/>
  <c r="AV14" i="2885" s="1"/>
  <c r="AB7" i="2885"/>
  <c r="W7" i="2880"/>
  <c r="W15" i="2880" s="1"/>
  <c r="W16" i="2880" s="1"/>
  <c r="V15" i="2880"/>
  <c r="AA14" i="2883"/>
  <c r="AB14" i="2883" s="1"/>
  <c r="AA13" i="2883"/>
  <c r="AB13" i="2883" s="1"/>
  <c r="P8" i="2882"/>
  <c r="Q8" i="2882" s="1"/>
  <c r="P10" i="2882"/>
  <c r="Q10" i="2882" s="1"/>
  <c r="P9" i="2882"/>
  <c r="Q9" i="2882" s="1"/>
  <c r="AF13" i="2885"/>
  <c r="AG13" i="2885" s="1"/>
  <c r="AU15" i="2908"/>
  <c r="AV7" i="2908"/>
  <c r="Q8" i="2907"/>
  <c r="P15" i="2907"/>
  <c r="P10" i="2908"/>
  <c r="Q10" i="2908" s="1"/>
  <c r="P7" i="2908"/>
  <c r="AK14" i="2908"/>
  <c r="AL14" i="2908" s="1"/>
  <c r="AK11" i="2908"/>
  <c r="AL11" i="2908" s="1"/>
  <c r="AK12" i="2908"/>
  <c r="AL12" i="2908" s="1"/>
  <c r="AQ7" i="2903"/>
  <c r="AQ15" i="2903" s="1"/>
  <c r="AQ16" i="2903" s="1"/>
  <c r="AP15" i="2903"/>
  <c r="AA15" i="2898"/>
  <c r="AB7" i="2898"/>
  <c r="AB15" i="2898" s="1"/>
  <c r="AB16" i="2898" s="1"/>
  <c r="AU13" i="2896"/>
  <c r="AV13" i="2896" s="1"/>
  <c r="P10" i="2902"/>
  <c r="Q10" i="2902" s="1"/>
  <c r="P9" i="2902"/>
  <c r="Q9" i="2902" s="1"/>
  <c r="AF14" i="2898"/>
  <c r="AG14" i="2898" s="1"/>
  <c r="AF10" i="2898"/>
  <c r="AG10" i="2898" s="1"/>
  <c r="AF13" i="2898"/>
  <c r="AG13" i="2898" s="1"/>
  <c r="AP12" i="2893"/>
  <c r="AQ12" i="2893" s="1"/>
  <c r="AP11" i="2893"/>
  <c r="AQ11" i="2893" s="1"/>
  <c r="AP7" i="2893"/>
  <c r="AP10" i="2893"/>
  <c r="AQ10" i="2893" s="1"/>
  <c r="AP14" i="2893"/>
  <c r="AQ14" i="2893" s="1"/>
  <c r="AA9" i="2901"/>
  <c r="AB9" i="2901" s="1"/>
  <c r="AA13" i="2901"/>
  <c r="AB13" i="2901" s="1"/>
  <c r="AA10" i="2901"/>
  <c r="AB10" i="2901" s="1"/>
  <c r="AA11" i="2901"/>
  <c r="AB11" i="2901" s="1"/>
  <c r="AA12" i="2901"/>
  <c r="AB12" i="2901" s="1"/>
  <c r="AA14" i="2901"/>
  <c r="AB14" i="2901" s="1"/>
  <c r="AA11" i="2892"/>
  <c r="AB11" i="2892" s="1"/>
  <c r="AA10" i="2892"/>
  <c r="AB10" i="2892" s="1"/>
  <c r="AA12" i="2892"/>
  <c r="AB12" i="2892" s="1"/>
  <c r="AA7" i="2892"/>
  <c r="AQ7" i="2888"/>
  <c r="AF9" i="2898"/>
  <c r="AG9" i="2898" s="1"/>
  <c r="AA10" i="2896"/>
  <c r="AB10" i="2896" s="1"/>
  <c r="AA14" i="2896"/>
  <c r="AB14" i="2896" s="1"/>
  <c r="AA11" i="2896"/>
  <c r="AB11" i="2896" s="1"/>
  <c r="AA12" i="2896"/>
  <c r="AB12" i="2896" s="1"/>
  <c r="AA7" i="2896"/>
  <c r="AG7" i="2884"/>
  <c r="AP13" i="2898"/>
  <c r="AQ13" i="2898" s="1"/>
  <c r="AP11" i="2898"/>
  <c r="AQ11" i="2898" s="1"/>
  <c r="AP10" i="2898"/>
  <c r="AQ10" i="2898" s="1"/>
  <c r="AP14" i="2898"/>
  <c r="AQ14" i="2898" s="1"/>
  <c r="AP9" i="2898"/>
  <c r="AQ9" i="2898" s="1"/>
  <c r="AP7" i="2898"/>
  <c r="AU11" i="2896"/>
  <c r="AV11" i="2896" s="1"/>
  <c r="AP9" i="2893"/>
  <c r="AQ9" i="2893" s="1"/>
  <c r="AF10" i="2890"/>
  <c r="AG10" i="2890" s="1"/>
  <c r="AF14" i="2890"/>
  <c r="AG14" i="2890" s="1"/>
  <c r="AF11" i="2890"/>
  <c r="AG11" i="2890" s="1"/>
  <c r="AL7" i="2897"/>
  <c r="AK14" i="2896"/>
  <c r="AL14" i="2896" s="1"/>
  <c r="AK11" i="2896"/>
  <c r="AL11" i="2896" s="1"/>
  <c r="AK10" i="2896"/>
  <c r="AL10" i="2896" s="1"/>
  <c r="AK12" i="2896"/>
  <c r="AL12" i="2896" s="1"/>
  <c r="AK13" i="2896"/>
  <c r="AL13" i="2896" s="1"/>
  <c r="AA13" i="2895"/>
  <c r="AB13" i="2895" s="1"/>
  <c r="AA9" i="2895"/>
  <c r="AB9" i="2895" s="1"/>
  <c r="AA14" i="2895"/>
  <c r="AB14" i="2895" s="1"/>
  <c r="AA7" i="2895"/>
  <c r="AA12" i="2895"/>
  <c r="AB12" i="2895" s="1"/>
  <c r="P15" i="2895"/>
  <c r="Q7" i="2895"/>
  <c r="Q15" i="2895" s="1"/>
  <c r="Q16" i="2895" s="1"/>
  <c r="AG7" i="2894"/>
  <c r="AP13" i="2893"/>
  <c r="AQ13" i="2893" s="1"/>
  <c r="AV7" i="2891"/>
  <c r="AV15" i="2891" s="1"/>
  <c r="AV16" i="2891" s="1"/>
  <c r="AU15" i="2891"/>
  <c r="AF13" i="2897"/>
  <c r="AG13" i="2897" s="1"/>
  <c r="AU9" i="2890"/>
  <c r="AV9" i="2890" s="1"/>
  <c r="AU9" i="2885"/>
  <c r="AV9" i="2885" s="1"/>
  <c r="AU7" i="2881"/>
  <c r="AU11" i="2881"/>
  <c r="AV11" i="2881" s="1"/>
  <c r="AU14" i="2881"/>
  <c r="AV14" i="2881" s="1"/>
  <c r="P9" i="2881"/>
  <c r="Q9" i="2881" s="1"/>
  <c r="P8" i="2881"/>
  <c r="Q8" i="2881" s="1"/>
  <c r="AU10" i="2885"/>
  <c r="AV10" i="2885" s="1"/>
  <c r="AK9" i="2882"/>
  <c r="AL9" i="2882" s="1"/>
  <c r="AK14" i="2882"/>
  <c r="AL14" i="2882" s="1"/>
  <c r="AK13" i="2882"/>
  <c r="AL13" i="2882" s="1"/>
  <c r="AK11" i="2882"/>
  <c r="AL11" i="2882" s="1"/>
  <c r="AP11" i="2883"/>
  <c r="AQ11" i="2883" s="1"/>
  <c r="AP10" i="2883"/>
  <c r="AQ10" i="2883" s="1"/>
  <c r="AP9" i="2883"/>
  <c r="AQ9" i="2883" s="1"/>
  <c r="AP13" i="2883"/>
  <c r="AQ13" i="2883" s="1"/>
  <c r="AP12" i="2883"/>
  <c r="AQ12" i="2883" s="1"/>
  <c r="V11" i="2883"/>
  <c r="W11" i="2883" s="1"/>
  <c r="V10" i="2883"/>
  <c r="W10" i="2883" s="1"/>
  <c r="V9" i="2883"/>
  <c r="W9" i="2883" s="1"/>
  <c r="V13" i="2883"/>
  <c r="W13" i="2883" s="1"/>
  <c r="V14" i="2883"/>
  <c r="W14" i="2883" s="1"/>
  <c r="AU9" i="2881"/>
  <c r="AV9" i="2881" s="1"/>
  <c r="AQ7" i="2880"/>
  <c r="AG7" i="2880"/>
  <c r="AG15" i="2880" s="1"/>
  <c r="AG16" i="2880" s="1"/>
  <c r="AF15" i="2880"/>
  <c r="V7" i="2883"/>
  <c r="P7" i="2882"/>
  <c r="AA12" i="2883"/>
  <c r="AB12" i="2883" s="1"/>
  <c r="AU7" i="2909"/>
  <c r="AU11" i="2909"/>
  <c r="AV11" i="2909" s="1"/>
  <c r="AU12" i="2909"/>
  <c r="AV12" i="2909" s="1"/>
  <c r="AK9" i="2908"/>
  <c r="AL9" i="2908" s="1"/>
  <c r="V11" i="2909"/>
  <c r="W11" i="2909" s="1"/>
  <c r="V7" i="2909"/>
  <c r="AU14" i="2909"/>
  <c r="AV14" i="2909" s="1"/>
  <c r="AA7" i="2907"/>
  <c r="V13" i="2909"/>
  <c r="W13" i="2909" s="1"/>
  <c r="AP14" i="2906"/>
  <c r="AQ14" i="2906" s="1"/>
  <c r="P8" i="2909"/>
  <c r="Q8" i="2909" s="1"/>
  <c r="P7" i="2909"/>
  <c r="P9" i="2909"/>
  <c r="Q9" i="2909" s="1"/>
  <c r="AP12" i="2907"/>
  <c r="AQ12" i="2907" s="1"/>
  <c r="AU11" i="2905"/>
  <c r="AV11" i="2905" s="1"/>
  <c r="AU7" i="2905"/>
  <c r="AU12" i="2905"/>
  <c r="AV12" i="2905" s="1"/>
  <c r="AU14" i="2905"/>
  <c r="AV14" i="2905" s="1"/>
  <c r="P9" i="2905"/>
  <c r="Q9" i="2905" s="1"/>
  <c r="P8" i="2905"/>
  <c r="Q8" i="2905" s="1"/>
  <c r="P7" i="2905"/>
  <c r="P10" i="2905"/>
  <c r="Q10" i="2905" s="1"/>
  <c r="AU12" i="2907"/>
  <c r="AV12" i="2907" s="1"/>
  <c r="AU14" i="2907"/>
  <c r="AV14" i="2907" s="1"/>
  <c r="AF10" i="2905"/>
  <c r="AG10" i="2905" s="1"/>
  <c r="P10" i="2909"/>
  <c r="Q10" i="2909" s="1"/>
  <c r="AU13" i="2905"/>
  <c r="AV13" i="2905" s="1"/>
  <c r="AU11" i="2902"/>
  <c r="AV11" i="2902" s="1"/>
  <c r="AU12" i="2902"/>
  <c r="AV12" i="2902" s="1"/>
  <c r="V10" i="2907"/>
  <c r="W10" i="2907" s="1"/>
  <c r="V14" i="2907"/>
  <c r="W14" i="2907" s="1"/>
  <c r="V13" i="2907"/>
  <c r="W13" i="2907" s="1"/>
  <c r="V7" i="2907"/>
  <c r="V12" i="2907"/>
  <c r="W12" i="2907" s="1"/>
  <c r="AU9" i="2904"/>
  <c r="AV9" i="2904" s="1"/>
  <c r="AQ7" i="2899"/>
  <c r="AQ15" i="2899" s="1"/>
  <c r="AQ16" i="2899" s="1"/>
  <c r="AP15" i="2899"/>
  <c r="AP12" i="2898"/>
  <c r="AQ12" i="2898" s="1"/>
  <c r="AA9" i="2896"/>
  <c r="AB9" i="2896" s="1"/>
  <c r="AU15" i="2892"/>
  <c r="AV7" i="2892"/>
  <c r="AV15" i="2892" s="1"/>
  <c r="AV16" i="2892" s="1"/>
  <c r="V11" i="2905"/>
  <c r="W11" i="2905" s="1"/>
  <c r="V7" i="2905"/>
  <c r="V10" i="2905"/>
  <c r="W10" i="2905" s="1"/>
  <c r="V12" i="2905"/>
  <c r="W12" i="2905" s="1"/>
  <c r="AF9" i="2903"/>
  <c r="AG9" i="2903" s="1"/>
  <c r="AF10" i="2903"/>
  <c r="AG10" i="2903" s="1"/>
  <c r="AF7" i="2903"/>
  <c r="V15" i="2900"/>
  <c r="W7" i="2900"/>
  <c r="W15" i="2900" s="1"/>
  <c r="W16" i="2900" s="1"/>
  <c r="V13" i="2896"/>
  <c r="W13" i="2896" s="1"/>
  <c r="AA7" i="2906"/>
  <c r="AL7" i="2903"/>
  <c r="AL15" i="2903" s="1"/>
  <c r="AL16" i="2903" s="1"/>
  <c r="AK15" i="2903"/>
  <c r="V11" i="2902"/>
  <c r="W11" i="2902" s="1"/>
  <c r="V12" i="2902"/>
  <c r="W12" i="2902" s="1"/>
  <c r="V9" i="2902"/>
  <c r="W9" i="2902" s="1"/>
  <c r="V7" i="2902"/>
  <c r="AK9" i="2901"/>
  <c r="AL9" i="2901" s="1"/>
  <c r="AK13" i="2901"/>
  <c r="AL13" i="2901" s="1"/>
  <c r="AK10" i="2901"/>
  <c r="AL10" i="2901" s="1"/>
  <c r="AK12" i="2901"/>
  <c r="AL12" i="2901" s="1"/>
  <c r="AK14" i="2901"/>
  <c r="AL14" i="2901" s="1"/>
  <c r="AA14" i="2899"/>
  <c r="AB14" i="2899" s="1"/>
  <c r="AA13" i="2899"/>
  <c r="AB13" i="2899" s="1"/>
  <c r="AA7" i="2899"/>
  <c r="AA9" i="2899"/>
  <c r="AB9" i="2899" s="1"/>
  <c r="AP12" i="2897"/>
  <c r="AQ12" i="2897" s="1"/>
  <c r="AP13" i="2897"/>
  <c r="AQ13" i="2897" s="1"/>
  <c r="AP7" i="2897"/>
  <c r="AP11" i="2897"/>
  <c r="AQ11" i="2897" s="1"/>
  <c r="AP14" i="2897"/>
  <c r="AQ14" i="2897" s="1"/>
  <c r="AF13" i="2895"/>
  <c r="AG13" i="2895" s="1"/>
  <c r="AF14" i="2895"/>
  <c r="AG14" i="2895" s="1"/>
  <c r="AF9" i="2895"/>
  <c r="AG9" i="2895" s="1"/>
  <c r="AF12" i="2895"/>
  <c r="AG12" i="2895" s="1"/>
  <c r="AF11" i="2895"/>
  <c r="AG11" i="2895" s="1"/>
  <c r="AV7" i="2894"/>
  <c r="AV15" i="2894" s="1"/>
  <c r="AV16" i="2894" s="1"/>
  <c r="AU15" i="2894"/>
  <c r="AA13" i="2894"/>
  <c r="AB13" i="2894" s="1"/>
  <c r="AF7" i="2890"/>
  <c r="AK14" i="2886"/>
  <c r="AL14" i="2886" s="1"/>
  <c r="AK10" i="2886"/>
  <c r="AL10" i="2886" s="1"/>
  <c r="AK11" i="2886"/>
  <c r="AL11" i="2886" s="1"/>
  <c r="AK7" i="2886"/>
  <c r="AK13" i="2886"/>
  <c r="AL13" i="2886" s="1"/>
  <c r="Q7" i="2886"/>
  <c r="Q15" i="2886" s="1"/>
  <c r="Q16" i="2886" s="1"/>
  <c r="P15" i="2886"/>
  <c r="AA11" i="2895"/>
  <c r="AB11" i="2895" s="1"/>
  <c r="AU12" i="2884"/>
  <c r="AV12" i="2884" s="1"/>
  <c r="AU9" i="2884"/>
  <c r="AV9" i="2884" s="1"/>
  <c r="AP12" i="2903"/>
  <c r="AQ12" i="2903" s="1"/>
  <c r="AP13" i="2903"/>
  <c r="AQ13" i="2903" s="1"/>
  <c r="AP11" i="2903"/>
  <c r="AQ11" i="2903" s="1"/>
  <c r="AK11" i="2901"/>
  <c r="AL11" i="2901" s="1"/>
  <c r="AU14" i="2899"/>
  <c r="AV14" i="2899" s="1"/>
  <c r="AU7" i="2899"/>
  <c r="V11" i="2899"/>
  <c r="W11" i="2899" s="1"/>
  <c r="V13" i="2899"/>
  <c r="W13" i="2899" s="1"/>
  <c r="V12" i="2899"/>
  <c r="W12" i="2899" s="1"/>
  <c r="AU12" i="2896"/>
  <c r="AV12" i="2896" s="1"/>
  <c r="AK13" i="2895"/>
  <c r="AL13" i="2895" s="1"/>
  <c r="AK9" i="2895"/>
  <c r="AL9" i="2895" s="1"/>
  <c r="AK14" i="2895"/>
  <c r="AL14" i="2895" s="1"/>
  <c r="AK7" i="2895"/>
  <c r="AK11" i="2895"/>
  <c r="AL11" i="2895" s="1"/>
  <c r="AP9" i="2894"/>
  <c r="AQ9" i="2894" s="1"/>
  <c r="AP12" i="2894"/>
  <c r="AQ12" i="2894" s="1"/>
  <c r="AP14" i="2894"/>
  <c r="AQ14" i="2894" s="1"/>
  <c r="AP11" i="2894"/>
  <c r="AQ11" i="2894" s="1"/>
  <c r="AP7" i="2894"/>
  <c r="AP10" i="2894"/>
  <c r="AQ10" i="2894" s="1"/>
  <c r="W7" i="2894"/>
  <c r="W15" i="2894" s="1"/>
  <c r="W16" i="2894" s="1"/>
  <c r="V15" i="2894"/>
  <c r="AU13" i="2902"/>
  <c r="AV13" i="2902" s="1"/>
  <c r="V11" i="2893"/>
  <c r="W11" i="2893" s="1"/>
  <c r="V13" i="2893"/>
  <c r="W13" i="2893" s="1"/>
  <c r="AA13" i="2900"/>
  <c r="AB13" i="2900" s="1"/>
  <c r="AA11" i="2900"/>
  <c r="AB11" i="2900" s="1"/>
  <c r="AA12" i="2900"/>
  <c r="AB12" i="2900" s="1"/>
  <c r="AA10" i="2900"/>
  <c r="AB10" i="2900" s="1"/>
  <c r="AA9" i="2900"/>
  <c r="AB9" i="2900" s="1"/>
  <c r="AA7" i="2900"/>
  <c r="AF12" i="2898"/>
  <c r="AG12" i="2898" s="1"/>
  <c r="AU13" i="2895"/>
  <c r="AV13" i="2895" s="1"/>
  <c r="AU9" i="2895"/>
  <c r="AV9" i="2895" s="1"/>
  <c r="AU14" i="2895"/>
  <c r="AV14" i="2895" s="1"/>
  <c r="AU11" i="2895"/>
  <c r="AV11" i="2895" s="1"/>
  <c r="AU7" i="2895"/>
  <c r="AU12" i="2895"/>
  <c r="AV12" i="2895" s="1"/>
  <c r="V12" i="2893"/>
  <c r="W12" i="2893" s="1"/>
  <c r="AP12" i="2892"/>
  <c r="AQ12" i="2892" s="1"/>
  <c r="AG7" i="2891"/>
  <c r="AF9" i="2890"/>
  <c r="AG9" i="2890" s="1"/>
  <c r="AK12" i="2888"/>
  <c r="AL12" i="2888" s="1"/>
  <c r="AK9" i="2888"/>
  <c r="AL9" i="2888" s="1"/>
  <c r="AK13" i="2888"/>
  <c r="AL13" i="2888" s="1"/>
  <c r="AK10" i="2888"/>
  <c r="AL10" i="2888" s="1"/>
  <c r="AK11" i="2888"/>
  <c r="AL11" i="2888" s="1"/>
  <c r="AP10" i="2886"/>
  <c r="AQ10" i="2886" s="1"/>
  <c r="AP14" i="2886"/>
  <c r="AQ14" i="2886" s="1"/>
  <c r="AP12" i="2886"/>
  <c r="AQ12" i="2886" s="1"/>
  <c r="AP7" i="2886"/>
  <c r="AP13" i="2886"/>
  <c r="AQ13" i="2886" s="1"/>
  <c r="AL7" i="2885"/>
  <c r="AU11" i="2884"/>
  <c r="AV11" i="2884" s="1"/>
  <c r="V13" i="2884"/>
  <c r="W13" i="2884" s="1"/>
  <c r="V14" i="2884"/>
  <c r="W14" i="2884" s="1"/>
  <c r="V7" i="2884"/>
  <c r="V10" i="2884"/>
  <c r="W10" i="2884" s="1"/>
  <c r="V12" i="2884"/>
  <c r="W12" i="2884" s="1"/>
  <c r="V11" i="2884"/>
  <c r="W11" i="2884" s="1"/>
  <c r="AP14" i="2883"/>
  <c r="AQ14" i="2883" s="1"/>
  <c r="AA10" i="2883"/>
  <c r="AB10" i="2883" s="1"/>
  <c r="AP7" i="2881"/>
  <c r="AP11" i="2881"/>
  <c r="AQ11" i="2881" s="1"/>
  <c r="AP12" i="2881"/>
  <c r="AQ12" i="2881" s="1"/>
  <c r="AP14" i="2881"/>
  <c r="AQ14" i="2881" s="1"/>
  <c r="AP9" i="2881"/>
  <c r="AQ9" i="2881" s="1"/>
  <c r="AP10" i="2881"/>
  <c r="AQ10" i="2881" s="1"/>
  <c r="AP7" i="2883"/>
  <c r="AF14" i="2881"/>
  <c r="AG14" i="2881" s="1"/>
  <c r="AK14" i="2888"/>
  <c r="AL14" i="2888" s="1"/>
  <c r="AK9" i="2884"/>
  <c r="AL9" i="2884" s="1"/>
  <c r="AF13" i="2881"/>
  <c r="AG13" i="2881" s="1"/>
  <c r="AU14" i="2888"/>
  <c r="AV14" i="2888" s="1"/>
  <c r="AP11" i="2886"/>
  <c r="AQ11" i="2886" s="1"/>
  <c r="AU11" i="2885"/>
  <c r="AV11" i="2885" s="1"/>
  <c r="AA13" i="2885"/>
  <c r="AB13" i="2885" s="1"/>
  <c r="AA12" i="2885"/>
  <c r="AB12" i="2885" s="1"/>
  <c r="AA10" i="2885"/>
  <c r="AB10" i="2885" s="1"/>
  <c r="AA11" i="2885"/>
  <c r="AB11" i="2885" s="1"/>
  <c r="AF11" i="2883"/>
  <c r="AG11" i="2883" s="1"/>
  <c r="AF10" i="2883"/>
  <c r="AG10" i="2883" s="1"/>
  <c r="AF9" i="2883"/>
  <c r="AG9" i="2883" s="1"/>
  <c r="AF7" i="2883"/>
  <c r="AF14" i="2883"/>
  <c r="AG14" i="2883" s="1"/>
  <c r="AF12" i="2881"/>
  <c r="AG12" i="2881" s="1"/>
  <c r="P10" i="2881"/>
  <c r="Q10" i="2881" s="1"/>
  <c r="AU13" i="2884"/>
  <c r="AV13" i="2884" s="1"/>
  <c r="AK12" i="2882"/>
  <c r="AL12" i="2882" s="1"/>
  <c r="AU12" i="2881"/>
  <c r="AV12" i="2881" s="1"/>
  <c r="AG7" i="2908"/>
  <c r="AA12" i="2907"/>
  <c r="AB12" i="2907" s="1"/>
  <c r="AA11" i="2907"/>
  <c r="AB11" i="2907" s="1"/>
  <c r="AQ7" i="2908"/>
  <c r="AQ15" i="2908" s="1"/>
  <c r="AQ16" i="2908" s="1"/>
  <c r="AP15" i="2908"/>
  <c r="AF12" i="2900"/>
  <c r="AG12" i="2900" s="1"/>
  <c r="AF11" i="2900"/>
  <c r="AG11" i="2900" s="1"/>
  <c r="AF10" i="2900"/>
  <c r="AG10" i="2900" s="1"/>
  <c r="AK15" i="2902"/>
  <c r="AL7" i="2902"/>
  <c r="AL15" i="2902" s="1"/>
  <c r="AL16" i="2902" s="1"/>
  <c r="W7" i="2899"/>
  <c r="W15" i="2899" s="1"/>
  <c r="W16" i="2899" s="1"/>
  <c r="AB7" i="2891"/>
  <c r="AB15" i="2891" s="1"/>
  <c r="AB16" i="2891" s="1"/>
  <c r="AA15" i="2891"/>
  <c r="V13" i="2895"/>
  <c r="W13" i="2895" s="1"/>
  <c r="V14" i="2895"/>
  <c r="W14" i="2895" s="1"/>
  <c r="V9" i="2895"/>
  <c r="W9" i="2895" s="1"/>
  <c r="V10" i="2895"/>
  <c r="W10" i="2895" s="1"/>
  <c r="V7" i="2895"/>
  <c r="V11" i="2895"/>
  <c r="W11" i="2895" s="1"/>
  <c r="Q7" i="2893"/>
  <c r="Q15" i="2893" s="1"/>
  <c r="Q16" i="2893" s="1"/>
  <c r="P15" i="2893"/>
  <c r="AF10" i="2896"/>
  <c r="AG10" i="2896" s="1"/>
  <c r="AF11" i="2896"/>
  <c r="AG11" i="2896" s="1"/>
  <c r="AF14" i="2896"/>
  <c r="AG14" i="2896" s="1"/>
  <c r="AF13" i="2896"/>
  <c r="AG13" i="2896" s="1"/>
  <c r="AF9" i="2896"/>
  <c r="AG9" i="2896" s="1"/>
  <c r="AF12" i="2896"/>
  <c r="AG12" i="2896" s="1"/>
  <c r="AF7" i="2896"/>
  <c r="AG7" i="2895"/>
  <c r="AF15" i="2895"/>
  <c r="AF12" i="2885"/>
  <c r="AG12" i="2885" s="1"/>
  <c r="AF10" i="2885"/>
  <c r="AG10" i="2885" s="1"/>
  <c r="AF7" i="2885"/>
  <c r="AF9" i="2885"/>
  <c r="AG9" i="2885" s="1"/>
  <c r="V13" i="2882"/>
  <c r="W13" i="2882" s="1"/>
  <c r="V11" i="2882"/>
  <c r="W11" i="2882" s="1"/>
  <c r="V12" i="2882"/>
  <c r="W12" i="2882" s="1"/>
  <c r="V9" i="2882"/>
  <c r="W9" i="2882" s="1"/>
  <c r="V14" i="2882"/>
  <c r="W14" i="2882" s="1"/>
  <c r="AB7" i="2889"/>
  <c r="AB15" i="2889" s="1"/>
  <c r="AB16" i="2889" s="1"/>
  <c r="AA15" i="2889"/>
  <c r="Q7" i="2881"/>
  <c r="Q15" i="2881" s="1"/>
  <c r="Q16" i="2881" s="1"/>
  <c r="AP13" i="2889"/>
  <c r="AQ13" i="2889" s="1"/>
  <c r="AP9" i="2889"/>
  <c r="AQ9" i="2889" s="1"/>
  <c r="AP14" i="2889"/>
  <c r="AQ14" i="2889" s="1"/>
  <c r="AP7" i="2889"/>
  <c r="AP11" i="2889"/>
  <c r="AQ11" i="2889" s="1"/>
  <c r="AP10" i="2889"/>
  <c r="AQ10" i="2889" s="1"/>
  <c r="AB7" i="2908"/>
  <c r="AB15" i="2908" s="1"/>
  <c r="AB16" i="2908" s="1"/>
  <c r="AA15" i="2908"/>
  <c r="AU9" i="2906"/>
  <c r="AV9" i="2906" s="1"/>
  <c r="AU13" i="2906"/>
  <c r="AV13" i="2906" s="1"/>
  <c r="AU12" i="2906"/>
  <c r="AV12" i="2906" s="1"/>
  <c r="AU11" i="2906"/>
  <c r="AV11" i="2906" s="1"/>
  <c r="AU7" i="2906"/>
  <c r="AP10" i="2906"/>
  <c r="AQ10" i="2906" s="1"/>
  <c r="AP11" i="2905"/>
  <c r="AQ11" i="2905" s="1"/>
  <c r="AP7" i="2905"/>
  <c r="AP9" i="2905"/>
  <c r="AQ9" i="2905" s="1"/>
  <c r="AP12" i="2905"/>
  <c r="AQ12" i="2905" s="1"/>
  <c r="V9" i="2906"/>
  <c r="W9" i="2906" s="1"/>
  <c r="V13" i="2906"/>
  <c r="W13" i="2906" s="1"/>
  <c r="V11" i="2906"/>
  <c r="W11" i="2906" s="1"/>
  <c r="V7" i="2906"/>
  <c r="V12" i="2903"/>
  <c r="W12" i="2903" s="1"/>
  <c r="V11" i="2903"/>
  <c r="W11" i="2903" s="1"/>
  <c r="V9" i="2903"/>
  <c r="W9" i="2903" s="1"/>
  <c r="V7" i="2903"/>
  <c r="AK11" i="2900"/>
  <c r="AL11" i="2900" s="1"/>
  <c r="AK9" i="2900"/>
  <c r="AL9" i="2900" s="1"/>
  <c r="AK12" i="2900"/>
  <c r="AL12" i="2900" s="1"/>
  <c r="AK7" i="2900"/>
  <c r="AF7" i="2905"/>
  <c r="AF11" i="2905"/>
  <c r="AG11" i="2905" s="1"/>
  <c r="AF13" i="2905"/>
  <c r="AG13" i="2905" s="1"/>
  <c r="AF14" i="2905"/>
  <c r="AG14" i="2905" s="1"/>
  <c r="AP13" i="2902"/>
  <c r="AQ13" i="2902" s="1"/>
  <c r="AF13" i="2900"/>
  <c r="AG13" i="2900" s="1"/>
  <c r="AF11" i="2897"/>
  <c r="AG11" i="2897" s="1"/>
  <c r="AF7" i="2897"/>
  <c r="AF12" i="2897"/>
  <c r="AG12" i="2897" s="1"/>
  <c r="AF9" i="2897"/>
  <c r="AG9" i="2897" s="1"/>
  <c r="AF14" i="2897"/>
  <c r="AG14" i="2897" s="1"/>
  <c r="AP15" i="2900"/>
  <c r="AQ7" i="2900"/>
  <c r="AQ15" i="2900" s="1"/>
  <c r="AQ16" i="2900" s="1"/>
  <c r="AU7" i="2896"/>
  <c r="AU12" i="2890"/>
  <c r="AV12" i="2890" s="1"/>
  <c r="AU11" i="2890"/>
  <c r="AV11" i="2890" s="1"/>
  <c r="AU14" i="2890"/>
  <c r="AV14" i="2890" s="1"/>
  <c r="AU13" i="2890"/>
  <c r="AV13" i="2890" s="1"/>
  <c r="AP14" i="2905"/>
  <c r="AQ14" i="2905" s="1"/>
  <c r="AF13" i="2904"/>
  <c r="AG13" i="2904" s="1"/>
  <c r="AF9" i="2904"/>
  <c r="AG9" i="2904" s="1"/>
  <c r="AF14" i="2904"/>
  <c r="AG14" i="2904" s="1"/>
  <c r="AF12" i="2904"/>
  <c r="AG12" i="2904" s="1"/>
  <c r="AU9" i="2901"/>
  <c r="AV9" i="2901" s="1"/>
  <c r="AU13" i="2901"/>
  <c r="AV13" i="2901" s="1"/>
  <c r="AU10" i="2901"/>
  <c r="AV10" i="2901" s="1"/>
  <c r="AU12" i="2901"/>
  <c r="AV12" i="2901" s="1"/>
  <c r="AU14" i="2901"/>
  <c r="AV14" i="2901" s="1"/>
  <c r="AP14" i="2896"/>
  <c r="AQ14" i="2896" s="1"/>
  <c r="AP10" i="2896"/>
  <c r="AQ10" i="2896" s="1"/>
  <c r="AP7" i="2896"/>
  <c r="AP9" i="2896"/>
  <c r="AQ9" i="2896" s="1"/>
  <c r="AQ7" i="2892"/>
  <c r="AA14" i="2892"/>
  <c r="AB14" i="2892" s="1"/>
  <c r="AL7" i="2890"/>
  <c r="AL15" i="2890" s="1"/>
  <c r="AL16" i="2890" s="1"/>
  <c r="AK15" i="2890"/>
  <c r="AF14" i="2886"/>
  <c r="AG14" i="2886" s="1"/>
  <c r="AF11" i="2886"/>
  <c r="AG11" i="2886" s="1"/>
  <c r="AF10" i="2886"/>
  <c r="AG10" i="2886" s="1"/>
  <c r="AF12" i="2886"/>
  <c r="AG12" i="2886" s="1"/>
  <c r="AF13" i="2886"/>
  <c r="AG13" i="2886" s="1"/>
  <c r="AF9" i="2886"/>
  <c r="AG9" i="2886" s="1"/>
  <c r="AF9" i="2900"/>
  <c r="AG9" i="2900" s="1"/>
  <c r="AL7" i="2894"/>
  <c r="AL15" i="2894" s="1"/>
  <c r="AL16" i="2894" s="1"/>
  <c r="AK15" i="2894"/>
  <c r="AA7" i="2883"/>
  <c r="AA9" i="2892"/>
  <c r="AB9" i="2892" s="1"/>
  <c r="AF13" i="2889"/>
  <c r="AG13" i="2889" s="1"/>
  <c r="AF9" i="2889"/>
  <c r="AG9" i="2889" s="1"/>
  <c r="AF14" i="2889"/>
  <c r="AG14" i="2889" s="1"/>
  <c r="AF7" i="2889"/>
  <c r="AF10" i="2889"/>
  <c r="AG10" i="2889" s="1"/>
  <c r="AF12" i="2889"/>
  <c r="AG12" i="2889" s="1"/>
  <c r="AA11" i="2909"/>
  <c r="AB11" i="2909" s="1"/>
  <c r="AA7" i="2909"/>
  <c r="AA13" i="2909"/>
  <c r="AB13" i="2909" s="1"/>
  <c r="AK13" i="2908"/>
  <c r="AL13" i="2908" s="1"/>
  <c r="AK10" i="2908"/>
  <c r="AL10" i="2908" s="1"/>
  <c r="AA12" i="2909"/>
  <c r="AB12" i="2909" s="1"/>
  <c r="P8" i="2908"/>
  <c r="Q8" i="2908" s="1"/>
  <c r="AA14" i="2907"/>
  <c r="AB14" i="2907" s="1"/>
  <c r="AK13" i="2907"/>
  <c r="AL13" i="2907" s="1"/>
  <c r="AK7" i="2907"/>
  <c r="AK12" i="2907"/>
  <c r="AL12" i="2907" s="1"/>
  <c r="AK14" i="2907"/>
  <c r="AL14" i="2907" s="1"/>
  <c r="P7" i="2906"/>
  <c r="P10" i="2906"/>
  <c r="Q10" i="2906" s="1"/>
  <c r="AA11" i="2905"/>
  <c r="AB11" i="2905" s="1"/>
  <c r="AA12" i="2905"/>
  <c r="AB12" i="2905" s="1"/>
  <c r="AA7" i="2905"/>
  <c r="AA13" i="2905"/>
  <c r="AB13" i="2905" s="1"/>
  <c r="AA14" i="2905"/>
  <c r="AB14" i="2905" s="1"/>
  <c r="AA10" i="2905"/>
  <c r="AB10" i="2905" s="1"/>
  <c r="W7" i="2908"/>
  <c r="P9" i="2908"/>
  <c r="Q9" i="2908" s="1"/>
  <c r="V10" i="2906"/>
  <c r="W10" i="2906" s="1"/>
  <c r="AV7" i="2907"/>
  <c r="AK15" i="2906"/>
  <c r="AL7" i="2906"/>
  <c r="AF9" i="2909"/>
  <c r="AG9" i="2909" s="1"/>
  <c r="AF11" i="2909"/>
  <c r="AG11" i="2909" s="1"/>
  <c r="AF13" i="2909"/>
  <c r="AG13" i="2909" s="1"/>
  <c r="AF7" i="2909"/>
  <c r="AK7" i="2908"/>
  <c r="AU15" i="2902"/>
  <c r="AV7" i="2902"/>
  <c r="AV15" i="2902" s="1"/>
  <c r="AV16" i="2902" s="1"/>
  <c r="AK9" i="2907"/>
  <c r="AL9" i="2907" s="1"/>
  <c r="AF13" i="2906"/>
  <c r="AG13" i="2906" s="1"/>
  <c r="AF7" i="2906"/>
  <c r="AF14" i="2906"/>
  <c r="AG14" i="2906" s="1"/>
  <c r="AF12" i="2906"/>
  <c r="AG12" i="2906" s="1"/>
  <c r="AF11" i="2906"/>
  <c r="AG11" i="2906" s="1"/>
  <c r="AF10" i="2906"/>
  <c r="AG10" i="2906" s="1"/>
  <c r="AA9" i="2905"/>
  <c r="AB9" i="2905" s="1"/>
  <c r="AF9" i="2905"/>
  <c r="AG9" i="2905" s="1"/>
  <c r="AU13" i="2904"/>
  <c r="AV13" i="2904" s="1"/>
  <c r="AU10" i="2903"/>
  <c r="AV10" i="2903" s="1"/>
  <c r="AU14" i="2903"/>
  <c r="AV14" i="2903" s="1"/>
  <c r="AU7" i="2903"/>
  <c r="AU9" i="2903"/>
  <c r="AV9" i="2903" s="1"/>
  <c r="AU12" i="2903"/>
  <c r="AV12" i="2903" s="1"/>
  <c r="P7" i="2901"/>
  <c r="P9" i="2901"/>
  <c r="Q9" i="2901" s="1"/>
  <c r="P10" i="2901"/>
  <c r="Q10" i="2901" s="1"/>
  <c r="P8" i="2901"/>
  <c r="Q8" i="2901" s="1"/>
  <c r="AA13" i="2896"/>
  <c r="AB13" i="2896" s="1"/>
  <c r="AU11" i="2893"/>
  <c r="AV11" i="2893" s="1"/>
  <c r="AU7" i="2893"/>
  <c r="AU12" i="2893"/>
  <c r="AV12" i="2893" s="1"/>
  <c r="AU13" i="2893"/>
  <c r="AV13" i="2893" s="1"/>
  <c r="AU10" i="2893"/>
  <c r="AV10" i="2893" s="1"/>
  <c r="AU9" i="2893"/>
  <c r="AV9" i="2893" s="1"/>
  <c r="AA11" i="2893"/>
  <c r="AB11" i="2893" s="1"/>
  <c r="AA7" i="2893"/>
  <c r="AA12" i="2893"/>
  <c r="AB12" i="2893" s="1"/>
  <c r="AA10" i="2893"/>
  <c r="AB10" i="2893" s="1"/>
  <c r="AA13" i="2893"/>
  <c r="AB13" i="2893" s="1"/>
  <c r="AK10" i="2907"/>
  <c r="AL10" i="2907" s="1"/>
  <c r="P7" i="2902"/>
  <c r="AF7" i="2898"/>
  <c r="AP13" i="2896"/>
  <c r="AQ13" i="2896" s="1"/>
  <c r="AP10" i="2905"/>
  <c r="AQ10" i="2905" s="1"/>
  <c r="AF7" i="2904"/>
  <c r="AU7" i="2901"/>
  <c r="AA7" i="2901"/>
  <c r="AK10" i="2900"/>
  <c r="AL10" i="2900" s="1"/>
  <c r="AF15" i="2899"/>
  <c r="AG7" i="2899"/>
  <c r="AG15" i="2899" s="1"/>
  <c r="AG16" i="2899" s="1"/>
  <c r="W7" i="2898"/>
  <c r="W15" i="2898" s="1"/>
  <c r="W16" i="2898" s="1"/>
  <c r="V15" i="2898"/>
  <c r="AK14" i="2892"/>
  <c r="AL14" i="2892" s="1"/>
  <c r="AK13" i="2892"/>
  <c r="AL13" i="2892" s="1"/>
  <c r="AK9" i="2892"/>
  <c r="AL9" i="2892" s="1"/>
  <c r="AK10" i="2892"/>
  <c r="AL10" i="2892" s="1"/>
  <c r="AK11" i="2892"/>
  <c r="AL11" i="2892" s="1"/>
  <c r="AK7" i="2892"/>
  <c r="AP14" i="2890"/>
  <c r="AQ14" i="2890" s="1"/>
  <c r="AP10" i="2890"/>
  <c r="AQ10" i="2890" s="1"/>
  <c r="AP7" i="2890"/>
  <c r="AP12" i="2890"/>
  <c r="AQ12" i="2890" s="1"/>
  <c r="V14" i="2890"/>
  <c r="W14" i="2890" s="1"/>
  <c r="V10" i="2890"/>
  <c r="W10" i="2890" s="1"/>
  <c r="V12" i="2890"/>
  <c r="W12" i="2890" s="1"/>
  <c r="AL7" i="2888"/>
  <c r="AK15" i="2884"/>
  <c r="AL7" i="2884"/>
  <c r="AL15" i="2884" s="1"/>
  <c r="AL16" i="2884" s="1"/>
  <c r="AA9" i="2883"/>
  <c r="AB9" i="2883" s="1"/>
  <c r="AP11" i="2896"/>
  <c r="AQ11" i="2896" s="1"/>
  <c r="AA14" i="2906"/>
  <c r="AB14" i="2906" s="1"/>
  <c r="AU11" i="2901"/>
  <c r="AV11" i="2901" s="1"/>
  <c r="AF14" i="2900"/>
  <c r="AG14" i="2900" s="1"/>
  <c r="V14" i="2896"/>
  <c r="W14" i="2896" s="1"/>
  <c r="V10" i="2896"/>
  <c r="W10" i="2896" s="1"/>
  <c r="V7" i="2896"/>
  <c r="V11" i="2896"/>
  <c r="W11" i="2896" s="1"/>
  <c r="AF14" i="2903"/>
  <c r="AG14" i="2903" s="1"/>
  <c r="AK14" i="2898"/>
  <c r="AL14" i="2898" s="1"/>
  <c r="AK9" i="2898"/>
  <c r="AL9" i="2898" s="1"/>
  <c r="AK13" i="2898"/>
  <c r="AL13" i="2898" s="1"/>
  <c r="AK11" i="2898"/>
  <c r="AL11" i="2898" s="1"/>
  <c r="AK10" i="2898"/>
  <c r="AL10" i="2898" s="1"/>
  <c r="AK12" i="2898"/>
  <c r="AL12" i="2898" s="1"/>
  <c r="AK9" i="2896"/>
  <c r="AL9" i="2896" s="1"/>
  <c r="AK12" i="2894"/>
  <c r="AL12" i="2894" s="1"/>
  <c r="AK9" i="2894"/>
  <c r="AL9" i="2894" s="1"/>
  <c r="AK10" i="2894"/>
  <c r="AL10" i="2894" s="1"/>
  <c r="AK13" i="2894"/>
  <c r="AL13" i="2894" s="1"/>
  <c r="V7" i="2890"/>
  <c r="AU10" i="2886"/>
  <c r="AV10" i="2886" s="1"/>
  <c r="AU14" i="2886"/>
  <c r="AV14" i="2886" s="1"/>
  <c r="AU11" i="2886"/>
  <c r="AV11" i="2886" s="1"/>
  <c r="AU7" i="2886"/>
  <c r="AU12" i="2886"/>
  <c r="AV12" i="2886" s="1"/>
  <c r="AU13" i="2886"/>
  <c r="AV13" i="2886" s="1"/>
  <c r="AU9" i="2902"/>
  <c r="AV9" i="2902" s="1"/>
  <c r="AK9" i="2897"/>
  <c r="AL9" i="2897" s="1"/>
  <c r="AK14" i="2897"/>
  <c r="AL14" i="2897" s="1"/>
  <c r="AK13" i="2897"/>
  <c r="AL13" i="2897" s="1"/>
  <c r="AK11" i="2897"/>
  <c r="AL11" i="2897" s="1"/>
  <c r="AK10" i="2897"/>
  <c r="AL10" i="2897" s="1"/>
  <c r="AK7" i="2896"/>
  <c r="AA10" i="2895"/>
  <c r="AB10" i="2895" s="1"/>
  <c r="AK14" i="2894"/>
  <c r="AL14" i="2894" s="1"/>
  <c r="W7" i="2893"/>
  <c r="W15" i="2893" s="1"/>
  <c r="W16" i="2893" s="1"/>
  <c r="AF13" i="2890"/>
  <c r="AG13" i="2890" s="1"/>
  <c r="AA12" i="2888"/>
  <c r="AB12" i="2888" s="1"/>
  <c r="AA9" i="2888"/>
  <c r="AB9" i="2888" s="1"/>
  <c r="AA14" i="2888"/>
  <c r="AB14" i="2888" s="1"/>
  <c r="AA11" i="2888"/>
  <c r="AB11" i="2888" s="1"/>
  <c r="AA7" i="2888"/>
  <c r="AU9" i="2886"/>
  <c r="AV9" i="2886" s="1"/>
  <c r="AP11" i="2890"/>
  <c r="AQ11" i="2890" s="1"/>
  <c r="AU13" i="2888"/>
  <c r="AV13" i="2888" s="1"/>
  <c r="AP9" i="2885"/>
  <c r="AQ9" i="2885" s="1"/>
  <c r="AP13" i="2885"/>
  <c r="AQ13" i="2885" s="1"/>
  <c r="AP12" i="2885"/>
  <c r="AQ12" i="2885" s="1"/>
  <c r="AP11" i="2885"/>
  <c r="AQ11" i="2885" s="1"/>
  <c r="AP14" i="2885"/>
  <c r="AQ14" i="2885" s="1"/>
  <c r="AP7" i="2885"/>
  <c r="AA15" i="2884"/>
  <c r="AB7" i="2884"/>
  <c r="AA11" i="2883"/>
  <c r="AB11" i="2883" s="1"/>
  <c r="AU10" i="2881"/>
  <c r="AV10" i="2881" s="1"/>
  <c r="AF14" i="2885"/>
  <c r="AG14" i="2885" s="1"/>
  <c r="V12" i="2883"/>
  <c r="W12" i="2883" s="1"/>
  <c r="AK7" i="2881"/>
  <c r="AK11" i="2881"/>
  <c r="AL11" i="2881" s="1"/>
  <c r="AK12" i="2881"/>
  <c r="AL12" i="2881" s="1"/>
  <c r="AK14" i="2881"/>
  <c r="AL14" i="2881" s="1"/>
  <c r="AK13" i="2881"/>
  <c r="AL13" i="2881" s="1"/>
  <c r="AK10" i="2881"/>
  <c r="AL10" i="2881" s="1"/>
  <c r="AP13" i="2892"/>
  <c r="AQ13" i="2892" s="1"/>
  <c r="AP14" i="2892"/>
  <c r="AQ14" i="2892" s="1"/>
  <c r="AK12" i="2884"/>
  <c r="AL12" i="2884" s="1"/>
  <c r="AK7" i="2882"/>
  <c r="AF12" i="2890"/>
  <c r="AG12" i="2890" s="1"/>
  <c r="AU10" i="2884"/>
  <c r="AV10" i="2884" s="1"/>
  <c r="AA10" i="2882"/>
  <c r="AB10" i="2882" s="1"/>
  <c r="AA14" i="2882"/>
  <c r="AB14" i="2882" s="1"/>
  <c r="AA12" i="2882"/>
  <c r="AB12" i="2882" s="1"/>
  <c r="AA9" i="2882"/>
  <c r="AB9" i="2882" s="1"/>
  <c r="AA11" i="2882"/>
  <c r="AB11" i="2882" s="1"/>
  <c r="AA7" i="2882"/>
  <c r="AK9" i="2881"/>
  <c r="AL9" i="2881" s="1"/>
  <c r="AU13" i="2889"/>
  <c r="AV13" i="2889" s="1"/>
  <c r="AU9" i="2889"/>
  <c r="AV9" i="2889" s="1"/>
  <c r="AU14" i="2889"/>
  <c r="AV14" i="2889" s="1"/>
  <c r="AU7" i="2889"/>
  <c r="AK10" i="2882"/>
  <c r="AL10" i="2882" s="1"/>
  <c r="W7" i="2889"/>
  <c r="W7" i="2904"/>
  <c r="P15" i="2904"/>
  <c r="Q7" i="2904"/>
  <c r="Q15" i="2904" s="1"/>
  <c r="Q16" i="2904" s="1"/>
  <c r="AB7" i="2903"/>
  <c r="AB15" i="2903" s="1"/>
  <c r="AB16" i="2903" s="1"/>
  <c r="AA15" i="2903"/>
  <c r="AA14" i="2902"/>
  <c r="AB14" i="2902" s="1"/>
  <c r="AA10" i="2902"/>
  <c r="AB10" i="2902" s="1"/>
  <c r="AQ7" i="2901"/>
  <c r="AG7" i="2901"/>
  <c r="W7" i="2901"/>
  <c r="P8" i="2899"/>
  <c r="Q8" i="2899" s="1"/>
  <c r="P9" i="2899"/>
  <c r="Q9" i="2899" s="1"/>
  <c r="P7" i="2899"/>
  <c r="Q7" i="2898"/>
  <c r="P8" i="2894"/>
  <c r="Q8" i="2894" s="1"/>
  <c r="P7" i="2894"/>
  <c r="AA9" i="2902"/>
  <c r="AB9" i="2902" s="1"/>
  <c r="P9" i="2897"/>
  <c r="Q9" i="2897" s="1"/>
  <c r="P7" i="2897"/>
  <c r="P8" i="2897"/>
  <c r="Q8" i="2897" s="1"/>
  <c r="AK13" i="2903"/>
  <c r="AL13" i="2903" s="1"/>
  <c r="AK12" i="2903"/>
  <c r="AL12" i="2903" s="1"/>
  <c r="AQ7" i="2895"/>
  <c r="AK7" i="2893"/>
  <c r="AK11" i="2893"/>
  <c r="AL11" i="2893" s="1"/>
  <c r="AP13" i="2891"/>
  <c r="AQ13" i="2891" s="1"/>
  <c r="AP12" i="2891"/>
  <c r="AQ12" i="2891" s="1"/>
  <c r="AP7" i="2891"/>
  <c r="AU11" i="2887"/>
  <c r="AV11" i="2887" s="1"/>
  <c r="AU7" i="2887"/>
  <c r="AU12" i="2887"/>
  <c r="AV12" i="2887" s="1"/>
  <c r="AA11" i="2887"/>
  <c r="AB11" i="2887" s="1"/>
  <c r="AA7" i="2887"/>
  <c r="AA12" i="2887"/>
  <c r="AB12" i="2887" s="1"/>
  <c r="AP13" i="2895"/>
  <c r="AQ13" i="2895" s="1"/>
  <c r="AP14" i="2895"/>
  <c r="AQ14" i="2895" s="1"/>
  <c r="AP9" i="2895"/>
  <c r="AQ9" i="2895" s="1"/>
  <c r="AU14" i="2887"/>
  <c r="AV14" i="2887" s="1"/>
  <c r="AA15" i="2904"/>
  <c r="AB7" i="2904"/>
  <c r="AB15" i="2904" s="1"/>
  <c r="AB16" i="2904" s="1"/>
  <c r="AK10" i="2903"/>
  <c r="AL10" i="2903" s="1"/>
  <c r="P10" i="2897"/>
  <c r="Q10" i="2897" s="1"/>
  <c r="P9" i="2894"/>
  <c r="Q9" i="2894" s="1"/>
  <c r="V13" i="2891"/>
  <c r="W13" i="2891" s="1"/>
  <c r="V12" i="2891"/>
  <c r="W12" i="2891" s="1"/>
  <c r="P7" i="2891"/>
  <c r="P10" i="2891"/>
  <c r="Q10" i="2891" s="1"/>
  <c r="AB7" i="2890"/>
  <c r="AB15" i="2890" s="1"/>
  <c r="AB16" i="2890" s="1"/>
  <c r="AA15" i="2890"/>
  <c r="Q7" i="2890"/>
  <c r="Q15" i="2890" s="1"/>
  <c r="Q16" i="2890" s="1"/>
  <c r="P15" i="2890"/>
  <c r="AP12" i="2887"/>
  <c r="AQ12" i="2887" s="1"/>
  <c r="AP7" i="2887"/>
  <c r="AP11" i="2887"/>
  <c r="AQ11" i="2887" s="1"/>
  <c r="AK14" i="2885"/>
  <c r="AL14" i="2885" s="1"/>
  <c r="AK9" i="2885"/>
  <c r="AL9" i="2885" s="1"/>
  <c r="P10" i="2884"/>
  <c r="Q10" i="2884" s="1"/>
  <c r="P7" i="2884"/>
  <c r="P8" i="2884"/>
  <c r="Q8" i="2884" s="1"/>
  <c r="AA9" i="2903"/>
  <c r="AB9" i="2903" s="1"/>
  <c r="AF7" i="2893"/>
  <c r="AF11" i="2893"/>
  <c r="AG11" i="2893" s="1"/>
  <c r="W7" i="2892"/>
  <c r="W15" i="2892" s="1"/>
  <c r="W16" i="2892" s="1"/>
  <c r="V15" i="2892"/>
  <c r="AK11" i="2887"/>
  <c r="AL11" i="2887" s="1"/>
  <c r="AK7" i="2887"/>
  <c r="AA10" i="2886"/>
  <c r="AB10" i="2886" s="1"/>
  <c r="AA14" i="2886"/>
  <c r="AB14" i="2886" s="1"/>
  <c r="AA11" i="2886"/>
  <c r="AB11" i="2886" s="1"/>
  <c r="AU15" i="2883"/>
  <c r="AV7" i="2883"/>
  <c r="AV15" i="2883" s="1"/>
  <c r="AV16" i="2883" s="1"/>
  <c r="V9" i="2904"/>
  <c r="W9" i="2904" s="1"/>
  <c r="V12" i="2898"/>
  <c r="W12" i="2898" s="1"/>
  <c r="AF13" i="2892"/>
  <c r="AG13" i="2892" s="1"/>
  <c r="Q7" i="2892"/>
  <c r="AF10" i="2891"/>
  <c r="AG10" i="2891" s="1"/>
  <c r="AF9" i="2891"/>
  <c r="AG9" i="2891" s="1"/>
  <c r="AF7" i="2887"/>
  <c r="AF11" i="2887"/>
  <c r="AG11" i="2887" s="1"/>
  <c r="AA9" i="2886"/>
  <c r="AB9" i="2886" s="1"/>
  <c r="AL7" i="2889"/>
  <c r="AL15" i="2889" s="1"/>
  <c r="AL16" i="2889" s="1"/>
  <c r="AK15" i="2889"/>
  <c r="AA13" i="2887"/>
  <c r="AB13" i="2887" s="1"/>
  <c r="AA12" i="2886"/>
  <c r="AB12" i="2886" s="1"/>
  <c r="V13" i="2885"/>
  <c r="W13" i="2885" s="1"/>
  <c r="V9" i="2885"/>
  <c r="W9" i="2885" s="1"/>
  <c r="AF14" i="2884"/>
  <c r="AG14" i="2884" s="1"/>
  <c r="V7" i="2881"/>
  <c r="V11" i="2881"/>
  <c r="W11" i="2881" s="1"/>
  <c r="AA13" i="2889"/>
  <c r="AB13" i="2889" s="1"/>
  <c r="AA9" i="2889"/>
  <c r="AB9" i="2889" s="1"/>
  <c r="AA14" i="2889"/>
  <c r="AB14" i="2889" s="1"/>
  <c r="P8" i="2883"/>
  <c r="Q8" i="2883" s="1"/>
  <c r="P9" i="2883"/>
  <c r="Q9" i="2883" s="1"/>
  <c r="AF15" i="2882"/>
  <c r="AG7" i="2882"/>
  <c r="AG15" i="2882" s="1"/>
  <c r="AG16" i="2882" s="1"/>
  <c r="V14" i="2881"/>
  <c r="W14" i="2881" s="1"/>
  <c r="AP13" i="2887"/>
  <c r="AQ13" i="2887" s="1"/>
  <c r="V12" i="2885"/>
  <c r="W12" i="2885" s="1"/>
  <c r="AQ7" i="2882"/>
  <c r="AQ15" i="2882" s="1"/>
  <c r="AQ16" i="2882" s="1"/>
  <c r="AP15" i="2882"/>
  <c r="AV7" i="2880"/>
  <c r="AV15" i="2880" s="1"/>
  <c r="AV16" i="2880" s="1"/>
  <c r="AU15" i="2880"/>
  <c r="AB7" i="2880"/>
  <c r="AB15" i="2880" s="1"/>
  <c r="AB16" i="2880" s="1"/>
  <c r="AA15" i="2880"/>
  <c r="V10" i="2885"/>
  <c r="W10" i="2885" s="1"/>
  <c r="AP10" i="2884"/>
  <c r="AQ10" i="2884" s="1"/>
  <c r="AK13" i="2883"/>
  <c r="AL13" i="2883" s="1"/>
  <c r="AU12" i="2882"/>
  <c r="AV12" i="2882" s="1"/>
  <c r="AP10" i="2880"/>
  <c r="AQ10" i="2880" s="1"/>
  <c r="AP14" i="2880"/>
  <c r="AQ14" i="2880" s="1"/>
  <c r="AF10" i="2880"/>
  <c r="AG10" i="2880" s="1"/>
  <c r="AF14" i="2880"/>
  <c r="AG14" i="2880" s="1"/>
  <c r="V10" i="2880"/>
  <c r="W10" i="2880" s="1"/>
  <c r="V14" i="2880"/>
  <c r="W14" i="2880" s="1"/>
  <c r="V11" i="2892"/>
  <c r="W11" i="2892" s="1"/>
  <c r="AK13" i="2885"/>
  <c r="AL13" i="2885" s="1"/>
  <c r="AU14" i="2882"/>
  <c r="AV14" i="2882" s="1"/>
  <c r="V10" i="2881"/>
  <c r="W10" i="2881" s="1"/>
  <c r="V10" i="2891"/>
  <c r="W10" i="2891" s="1"/>
  <c r="V13" i="2889"/>
  <c r="W13" i="2889" s="1"/>
  <c r="V9" i="2889"/>
  <c r="W9" i="2889" s="1"/>
  <c r="V14" i="2889"/>
  <c r="W14" i="2889" s="1"/>
  <c r="AF13" i="2887"/>
  <c r="AG13" i="2887" s="1"/>
  <c r="V14" i="2886"/>
  <c r="W14" i="2886" s="1"/>
  <c r="V10" i="2886"/>
  <c r="W10" i="2886" s="1"/>
  <c r="AU12" i="2883"/>
  <c r="AV12" i="2883" s="1"/>
  <c r="AQ7" i="2909"/>
  <c r="AF10" i="2908"/>
  <c r="AG10" i="2908" s="1"/>
  <c r="AF11" i="2908"/>
  <c r="AG11" i="2908" s="1"/>
  <c r="AF13" i="2908"/>
  <c r="AG13" i="2908" s="1"/>
  <c r="AF15" i="2907"/>
  <c r="AG7" i="2907"/>
  <c r="AG15" i="2907" s="1"/>
  <c r="AG16" i="2907" s="1"/>
  <c r="AP13" i="2909"/>
  <c r="AQ13" i="2909" s="1"/>
  <c r="V11" i="2908"/>
  <c r="W11" i="2908" s="1"/>
  <c r="V10" i="2908"/>
  <c r="W10" i="2908" s="1"/>
  <c r="V14" i="2908"/>
  <c r="W14" i="2908" s="1"/>
  <c r="AF12" i="2907"/>
  <c r="AG12" i="2907" s="1"/>
  <c r="AK9" i="2906"/>
  <c r="AL9" i="2906" s="1"/>
  <c r="AK12" i="2906"/>
  <c r="AL12" i="2906" s="1"/>
  <c r="AK7" i="2905"/>
  <c r="AK11" i="2905"/>
  <c r="AL11" i="2905" s="1"/>
  <c r="AK12" i="2905"/>
  <c r="AL12" i="2905" s="1"/>
  <c r="AU13" i="2908"/>
  <c r="AV13" i="2908" s="1"/>
  <c r="AA7" i="2902"/>
  <c r="V13" i="2908"/>
  <c r="W13" i="2908" s="1"/>
  <c r="Q15" i="2907"/>
  <c r="Q16" i="2907" s="1"/>
  <c r="AA11" i="2903"/>
  <c r="AB11" i="2903" s="1"/>
  <c r="P10" i="2900"/>
  <c r="Q10" i="2900" s="1"/>
  <c r="P7" i="2900"/>
  <c r="P8" i="2900"/>
  <c r="Q8" i="2900" s="1"/>
  <c r="AA13" i="2902"/>
  <c r="AB13" i="2902" s="1"/>
  <c r="AP9" i="2901"/>
  <c r="AQ9" i="2901" s="1"/>
  <c r="AP13" i="2901"/>
  <c r="AQ13" i="2901" s="1"/>
  <c r="AP10" i="2901"/>
  <c r="AQ10" i="2901" s="1"/>
  <c r="AF9" i="2901"/>
  <c r="AG9" i="2901" s="1"/>
  <c r="AF13" i="2901"/>
  <c r="AG13" i="2901" s="1"/>
  <c r="AF10" i="2901"/>
  <c r="AG10" i="2901" s="1"/>
  <c r="V9" i="2901"/>
  <c r="W9" i="2901" s="1"/>
  <c r="V13" i="2901"/>
  <c r="W13" i="2901" s="1"/>
  <c r="V10" i="2901"/>
  <c r="W10" i="2901" s="1"/>
  <c r="P8" i="2898"/>
  <c r="Q8" i="2898" s="1"/>
  <c r="P9" i="2898"/>
  <c r="Q9" i="2898" s="1"/>
  <c r="P10" i="2898"/>
  <c r="Q10" i="2898" s="1"/>
  <c r="P15" i="2903"/>
  <c r="Q7" i="2903"/>
  <c r="Q15" i="2903" s="1"/>
  <c r="Q16" i="2903" s="1"/>
  <c r="AA12" i="2902"/>
  <c r="AB12" i="2902" s="1"/>
  <c r="AP11" i="2901"/>
  <c r="AQ11" i="2901" s="1"/>
  <c r="AP11" i="2900"/>
  <c r="AQ11" i="2900" s="1"/>
  <c r="AK7" i="2899"/>
  <c r="AK14" i="2899"/>
  <c r="AL14" i="2899" s="1"/>
  <c r="AK12" i="2899"/>
  <c r="AL12" i="2899" s="1"/>
  <c r="AA12" i="2897"/>
  <c r="AB12" i="2897" s="1"/>
  <c r="AA11" i="2897"/>
  <c r="AB11" i="2897" s="1"/>
  <c r="AA7" i="2897"/>
  <c r="Q7" i="2896"/>
  <c r="Q15" i="2896" s="1"/>
  <c r="Q16" i="2896" s="1"/>
  <c r="P15" i="2896"/>
  <c r="AK13" i="2905"/>
  <c r="AL13" i="2905" s="1"/>
  <c r="AK11" i="2903"/>
  <c r="AL11" i="2903" s="1"/>
  <c r="AF15" i="2902"/>
  <c r="AG7" i="2902"/>
  <c r="AG15" i="2902" s="1"/>
  <c r="AG16" i="2902" s="1"/>
  <c r="AF12" i="2899"/>
  <c r="AG12" i="2899" s="1"/>
  <c r="AU12" i="2894"/>
  <c r="AV12" i="2894" s="1"/>
  <c r="AU9" i="2894"/>
  <c r="AV9" i="2894" s="1"/>
  <c r="AK12" i="2893"/>
  <c r="AL12" i="2893" s="1"/>
  <c r="AK13" i="2891"/>
  <c r="AL13" i="2891" s="1"/>
  <c r="AK9" i="2891"/>
  <c r="AL9" i="2891" s="1"/>
  <c r="AG7" i="2888"/>
  <c r="AG15" i="2888" s="1"/>
  <c r="AG16" i="2888" s="1"/>
  <c r="AF15" i="2888"/>
  <c r="P8" i="2888"/>
  <c r="Q8" i="2888" s="1"/>
  <c r="P7" i="2888"/>
  <c r="AB7" i="2886"/>
  <c r="AV7" i="2882"/>
  <c r="AP7" i="2884"/>
  <c r="AA10" i="2904"/>
  <c r="AB10" i="2904" s="1"/>
  <c r="AA9" i="2904"/>
  <c r="AB9" i="2904" s="1"/>
  <c r="AK14" i="2903"/>
  <c r="AL14" i="2903" s="1"/>
  <c r="AU13" i="2898"/>
  <c r="AV13" i="2898" s="1"/>
  <c r="V11" i="2897"/>
  <c r="W11" i="2897" s="1"/>
  <c r="V7" i="2897"/>
  <c r="V9" i="2894"/>
  <c r="W9" i="2894" s="1"/>
  <c r="V12" i="2894"/>
  <c r="W12" i="2894" s="1"/>
  <c r="P9" i="2891"/>
  <c r="Q9" i="2891" s="1"/>
  <c r="AK11" i="2890"/>
  <c r="AL11" i="2890" s="1"/>
  <c r="AK14" i="2890"/>
  <c r="AL14" i="2890" s="1"/>
  <c r="AK10" i="2890"/>
  <c r="AL10" i="2890" s="1"/>
  <c r="Q15" i="2889"/>
  <c r="Q16" i="2889" s="1"/>
  <c r="V12" i="2887"/>
  <c r="W12" i="2887" s="1"/>
  <c r="V11" i="2887"/>
  <c r="W11" i="2887" s="1"/>
  <c r="V7" i="2887"/>
  <c r="W7" i="2886"/>
  <c r="W15" i="2886" s="1"/>
  <c r="W16" i="2886" s="1"/>
  <c r="AF12" i="2884"/>
  <c r="AG12" i="2884" s="1"/>
  <c r="AF11" i="2884"/>
  <c r="AG11" i="2884" s="1"/>
  <c r="P10" i="2899"/>
  <c r="Q10" i="2899" s="1"/>
  <c r="V14" i="2894"/>
  <c r="W14" i="2894" s="1"/>
  <c r="V14" i="2892"/>
  <c r="W14" i="2892" s="1"/>
  <c r="AP9" i="2909"/>
  <c r="AQ9" i="2909" s="1"/>
  <c r="V13" i="2904"/>
  <c r="W13" i="2904" s="1"/>
  <c r="AU7" i="2900"/>
  <c r="AU11" i="2898"/>
  <c r="AV11" i="2898" s="1"/>
  <c r="AA14" i="2897"/>
  <c r="AB14" i="2897" s="1"/>
  <c r="AF9" i="2894"/>
  <c r="AG9" i="2894" s="1"/>
  <c r="AF12" i="2894"/>
  <c r="AG12" i="2894" s="1"/>
  <c r="AK13" i="2893"/>
  <c r="AL13" i="2893" s="1"/>
  <c r="P8" i="2892"/>
  <c r="Q8" i="2892" s="1"/>
  <c r="P10" i="2892"/>
  <c r="Q10" i="2892" s="1"/>
  <c r="P9" i="2892"/>
  <c r="Q9" i="2892" s="1"/>
  <c r="AP10" i="2891"/>
  <c r="AQ10" i="2891" s="1"/>
  <c r="P15" i="2889"/>
  <c r="AP12" i="2888"/>
  <c r="AQ12" i="2888" s="1"/>
  <c r="AP9" i="2888"/>
  <c r="AQ9" i="2888" s="1"/>
  <c r="AF12" i="2888"/>
  <c r="AG12" i="2888" s="1"/>
  <c r="AF9" i="2888"/>
  <c r="AG9" i="2888" s="1"/>
  <c r="V12" i="2888"/>
  <c r="W12" i="2888" s="1"/>
  <c r="V9" i="2888"/>
  <c r="W9" i="2888" s="1"/>
  <c r="AP10" i="2887"/>
  <c r="AQ10" i="2887" s="1"/>
  <c r="V10" i="2887"/>
  <c r="W10" i="2887" s="1"/>
  <c r="AA13" i="2886"/>
  <c r="AB13" i="2886" s="1"/>
  <c r="AF9" i="2892"/>
  <c r="AG9" i="2892" s="1"/>
  <c r="AA10" i="2890"/>
  <c r="AB10" i="2890" s="1"/>
  <c r="AA14" i="2890"/>
  <c r="AB14" i="2890" s="1"/>
  <c r="AK13" i="2889"/>
  <c r="AL13" i="2889" s="1"/>
  <c r="AK9" i="2889"/>
  <c r="AL9" i="2889" s="1"/>
  <c r="AK14" i="2889"/>
  <c r="AL14" i="2889" s="1"/>
  <c r="AF14" i="2888"/>
  <c r="AG14" i="2888" s="1"/>
  <c r="AU9" i="2887"/>
  <c r="AV9" i="2887" s="1"/>
  <c r="AK12" i="2885"/>
  <c r="AL12" i="2885" s="1"/>
  <c r="V7" i="2885"/>
  <c r="AP11" i="2884"/>
  <c r="AQ11" i="2884" s="1"/>
  <c r="AU9" i="2882"/>
  <c r="AV9" i="2882" s="1"/>
  <c r="V10" i="2888"/>
  <c r="W10" i="2888" s="1"/>
  <c r="AA10" i="2884"/>
  <c r="AB10" i="2884" s="1"/>
  <c r="P7" i="2883"/>
  <c r="AF10" i="2882"/>
  <c r="AG10" i="2882" s="1"/>
  <c r="AF14" i="2882"/>
  <c r="AG14" i="2882" s="1"/>
  <c r="AF9" i="2882"/>
  <c r="AG9" i="2882" s="1"/>
  <c r="AA10" i="2891"/>
  <c r="AB10" i="2891" s="1"/>
  <c r="AU14" i="2880"/>
  <c r="AV14" i="2880" s="1"/>
  <c r="AU10" i="2880"/>
  <c r="AV10" i="2880" s="1"/>
  <c r="AA14" i="2880"/>
  <c r="AB14" i="2880" s="1"/>
  <c r="AA10" i="2880"/>
  <c r="AB10" i="2880" s="1"/>
  <c r="AF12" i="2892"/>
  <c r="AG12" i="2892" s="1"/>
  <c r="AP13" i="2888"/>
  <c r="AQ13" i="2888" s="1"/>
  <c r="AF12" i="2887"/>
  <c r="AG12" i="2887" s="1"/>
  <c r="V14" i="2885"/>
  <c r="W14" i="2885" s="1"/>
  <c r="AP14" i="2884"/>
  <c r="AQ14" i="2884" s="1"/>
  <c r="AF13" i="2882"/>
  <c r="AG13" i="2882" s="1"/>
  <c r="AU11" i="2880"/>
  <c r="AV11" i="2880" s="1"/>
  <c r="AA11" i="2880"/>
  <c r="AB11" i="2880" s="1"/>
  <c r="Q7" i="2880"/>
  <c r="Q15" i="2880" s="1"/>
  <c r="Q16" i="2880" s="1"/>
  <c r="P15" i="2880"/>
  <c r="AF14" i="2892"/>
  <c r="AG14" i="2892" s="1"/>
  <c r="V7" i="2891"/>
  <c r="P15" i="2885"/>
  <c r="Q7" i="2885"/>
  <c r="Q15" i="2885" s="1"/>
  <c r="Q16" i="2885" s="1"/>
  <c r="AP9" i="2884"/>
  <c r="AQ9" i="2884" s="1"/>
  <c r="P10" i="2883"/>
  <c r="Q10" i="2883" s="1"/>
  <c r="AA7" i="2881"/>
  <c r="AA11" i="2881"/>
  <c r="AB11" i="2881" s="1"/>
  <c r="AA14" i="2891"/>
  <c r="AB14" i="2891" s="1"/>
  <c r="AK12" i="2887"/>
  <c r="AL12" i="2887" s="1"/>
  <c r="AU12" i="2880"/>
  <c r="AV12" i="2880" s="1"/>
  <c r="AF9" i="2884"/>
  <c r="AG9" i="2884" s="1"/>
  <c r="AA15" i="2881" l="1"/>
  <c r="AB7" i="2881"/>
  <c r="AB15" i="2881" s="1"/>
  <c r="AB16" i="2881" s="1"/>
  <c r="AA15" i="2886"/>
  <c r="AA15" i="2902"/>
  <c r="AB7" i="2902"/>
  <c r="AB15" i="2902" s="1"/>
  <c r="AB16" i="2902" s="1"/>
  <c r="Q7" i="2899"/>
  <c r="Q15" i="2899" s="1"/>
  <c r="Q16" i="2899" s="1"/>
  <c r="P15" i="2899"/>
  <c r="P15" i="2901"/>
  <c r="Q7" i="2901"/>
  <c r="Q15" i="2901" s="1"/>
  <c r="Q16" i="2901" s="1"/>
  <c r="AF15" i="2905"/>
  <c r="AG7" i="2905"/>
  <c r="AG15" i="2905" s="1"/>
  <c r="AG16" i="2905" s="1"/>
  <c r="W7" i="2895"/>
  <c r="W15" i="2895" s="1"/>
  <c r="W16" i="2895" s="1"/>
  <c r="V15" i="2895"/>
  <c r="AG7" i="2903"/>
  <c r="AG15" i="2903" s="1"/>
  <c r="AG16" i="2903" s="1"/>
  <c r="AF15" i="2903"/>
  <c r="Q7" i="2909"/>
  <c r="Q15" i="2909" s="1"/>
  <c r="Q16" i="2909" s="1"/>
  <c r="P15" i="2909"/>
  <c r="AK15" i="2897"/>
  <c r="AU15" i="2884"/>
  <c r="AV15" i="2904"/>
  <c r="AV16" i="2904" s="1"/>
  <c r="Q7" i="2883"/>
  <c r="Q15" i="2883" s="1"/>
  <c r="Q16" i="2883" s="1"/>
  <c r="P15" i="2883"/>
  <c r="AB15" i="2886"/>
  <c r="AB16" i="2886" s="1"/>
  <c r="AQ15" i="2909"/>
  <c r="AQ16" i="2909" s="1"/>
  <c r="AK15" i="2887"/>
  <c r="AL7" i="2887"/>
  <c r="AL15" i="2887" s="1"/>
  <c r="AL16" i="2887" s="1"/>
  <c r="P15" i="2891"/>
  <c r="Q7" i="2891"/>
  <c r="Q15" i="2891" s="1"/>
  <c r="Q16" i="2891" s="1"/>
  <c r="V15" i="2889"/>
  <c r="AQ7" i="2885"/>
  <c r="AQ15" i="2885" s="1"/>
  <c r="AQ16" i="2885" s="1"/>
  <c r="AP15" i="2885"/>
  <c r="AV7" i="2886"/>
  <c r="AV15" i="2886" s="1"/>
  <c r="AV16" i="2886" s="1"/>
  <c r="AU15" i="2886"/>
  <c r="V15" i="2890"/>
  <c r="W7" i="2890"/>
  <c r="W15" i="2890" s="1"/>
  <c r="W16" i="2890" s="1"/>
  <c r="AB7" i="2901"/>
  <c r="AB15" i="2901" s="1"/>
  <c r="AB16" i="2901" s="1"/>
  <c r="AA15" i="2901"/>
  <c r="AV15" i="2907"/>
  <c r="AV16" i="2907" s="1"/>
  <c r="AK15" i="2907"/>
  <c r="AL7" i="2907"/>
  <c r="AL15" i="2907" s="1"/>
  <c r="AL16" i="2907" s="1"/>
  <c r="AA15" i="2909"/>
  <c r="AB7" i="2909"/>
  <c r="AB15" i="2909" s="1"/>
  <c r="AB16" i="2909" s="1"/>
  <c r="AF15" i="2897"/>
  <c r="AG7" i="2897"/>
  <c r="AG15" i="2897" s="1"/>
  <c r="AG16" i="2897" s="1"/>
  <c r="AK15" i="2900"/>
  <c r="AL7" i="2900"/>
  <c r="AL15" i="2900" s="1"/>
  <c r="AL16" i="2900" s="1"/>
  <c r="AG15" i="2895"/>
  <c r="AG16" i="2895" s="1"/>
  <c r="AP15" i="2883"/>
  <c r="AQ7" i="2883"/>
  <c r="AQ15" i="2883" s="1"/>
  <c r="AQ16" i="2883" s="1"/>
  <c r="AK15" i="2885"/>
  <c r="AA15" i="2900"/>
  <c r="AB7" i="2900"/>
  <c r="AB15" i="2900" s="1"/>
  <c r="AB16" i="2900" s="1"/>
  <c r="P15" i="2882"/>
  <c r="Q7" i="2882"/>
  <c r="Q15" i="2882" s="1"/>
  <c r="Q16" i="2882" s="1"/>
  <c r="AL15" i="2897"/>
  <c r="AL16" i="2897" s="1"/>
  <c r="AG15" i="2884"/>
  <c r="AG16" i="2884" s="1"/>
  <c r="AP15" i="2902"/>
  <c r="AQ7" i="2902"/>
  <c r="AQ15" i="2902" s="1"/>
  <c r="AQ16" i="2902" s="1"/>
  <c r="AU15" i="2900"/>
  <c r="AV7" i="2900"/>
  <c r="AV15" i="2900" s="1"/>
  <c r="AV16" i="2900" s="1"/>
  <c r="V15" i="2886"/>
  <c r="V15" i="2897"/>
  <c r="W7" i="2897"/>
  <c r="W15" i="2897" s="1"/>
  <c r="W16" i="2897" s="1"/>
  <c r="AU15" i="2882"/>
  <c r="AK15" i="2899"/>
  <c r="AL7" i="2899"/>
  <c r="AL15" i="2899" s="1"/>
  <c r="AL16" i="2899" s="1"/>
  <c r="P15" i="2900"/>
  <c r="Q7" i="2900"/>
  <c r="Q15" i="2900" s="1"/>
  <c r="Q16" i="2900" s="1"/>
  <c r="Q15" i="2892"/>
  <c r="Q16" i="2892" s="1"/>
  <c r="AQ7" i="2891"/>
  <c r="AQ15" i="2891" s="1"/>
  <c r="AQ16" i="2891" s="1"/>
  <c r="AP15" i="2891"/>
  <c r="AK15" i="2893"/>
  <c r="AL7" i="2893"/>
  <c r="AL15" i="2893" s="1"/>
  <c r="AL16" i="2893" s="1"/>
  <c r="P15" i="2898"/>
  <c r="V15" i="2901"/>
  <c r="AP15" i="2901"/>
  <c r="V15" i="2904"/>
  <c r="AB15" i="2884"/>
  <c r="AB16" i="2884" s="1"/>
  <c r="V15" i="2896"/>
  <c r="W7" i="2896"/>
  <c r="W15" i="2896" s="1"/>
  <c r="W16" i="2896" s="1"/>
  <c r="AP15" i="2890"/>
  <c r="AQ7" i="2890"/>
  <c r="AQ15" i="2890" s="1"/>
  <c r="AQ16" i="2890" s="1"/>
  <c r="AF15" i="2904"/>
  <c r="AG7" i="2904"/>
  <c r="AG15" i="2904" s="1"/>
  <c r="AG16" i="2904" s="1"/>
  <c r="Q7" i="2902"/>
  <c r="Q15" i="2902" s="1"/>
  <c r="Q16" i="2902" s="1"/>
  <c r="P15" i="2902"/>
  <c r="AV7" i="2903"/>
  <c r="AV15" i="2903" s="1"/>
  <c r="AV16" i="2903" s="1"/>
  <c r="AU15" i="2903"/>
  <c r="AF15" i="2909"/>
  <c r="AG7" i="2909"/>
  <c r="AG15" i="2909" s="1"/>
  <c r="AG16" i="2909" s="1"/>
  <c r="AL15" i="2906"/>
  <c r="AL16" i="2906" s="1"/>
  <c r="AP15" i="2892"/>
  <c r="AU15" i="2896"/>
  <c r="AV7" i="2896"/>
  <c r="AV15" i="2896" s="1"/>
  <c r="AV16" i="2896" s="1"/>
  <c r="AP15" i="2905"/>
  <c r="AQ7" i="2905"/>
  <c r="AQ15" i="2905" s="1"/>
  <c r="AQ16" i="2905" s="1"/>
  <c r="AQ7" i="2889"/>
  <c r="AQ15" i="2889" s="1"/>
  <c r="AQ16" i="2889" s="1"/>
  <c r="AP15" i="2889"/>
  <c r="P15" i="2881"/>
  <c r="V15" i="2899"/>
  <c r="AF15" i="2908"/>
  <c r="AP15" i="2881"/>
  <c r="AQ7" i="2881"/>
  <c r="AQ15" i="2881" s="1"/>
  <c r="AQ16" i="2881" s="1"/>
  <c r="AG15" i="2891"/>
  <c r="AG16" i="2891" s="1"/>
  <c r="AV7" i="2895"/>
  <c r="AV15" i="2895" s="1"/>
  <c r="AV16" i="2895" s="1"/>
  <c r="AU15" i="2895"/>
  <c r="AL7" i="2895"/>
  <c r="AL15" i="2895" s="1"/>
  <c r="AL16" i="2895" s="1"/>
  <c r="AK15" i="2895"/>
  <c r="AU15" i="2899"/>
  <c r="AV7" i="2899"/>
  <c r="AV15" i="2899" s="1"/>
  <c r="AV16" i="2899" s="1"/>
  <c r="AK15" i="2886"/>
  <c r="AL7" i="2886"/>
  <c r="AL15" i="2886" s="1"/>
  <c r="AL16" i="2886" s="1"/>
  <c r="AG7" i="2890"/>
  <c r="AG15" i="2890" s="1"/>
  <c r="AG16" i="2890" s="1"/>
  <c r="AF15" i="2890"/>
  <c r="V15" i="2907"/>
  <c r="W7" i="2907"/>
  <c r="W15" i="2907" s="1"/>
  <c r="W16" i="2907" s="1"/>
  <c r="Q7" i="2905"/>
  <c r="Q15" i="2905" s="1"/>
  <c r="Q16" i="2905" s="1"/>
  <c r="P15" i="2905"/>
  <c r="AU15" i="2909"/>
  <c r="AV7" i="2909"/>
  <c r="AV15" i="2909" s="1"/>
  <c r="AV16" i="2909" s="1"/>
  <c r="AV7" i="2881"/>
  <c r="AV15" i="2881" s="1"/>
  <c r="AV16" i="2881" s="1"/>
  <c r="AU15" i="2881"/>
  <c r="AG15" i="2894"/>
  <c r="AG16" i="2894" s="1"/>
  <c r="AB7" i="2895"/>
  <c r="AB15" i="2895" s="1"/>
  <c r="AB16" i="2895" s="1"/>
  <c r="AA15" i="2895"/>
  <c r="AQ7" i="2898"/>
  <c r="AQ15" i="2898" s="1"/>
  <c r="AQ16" i="2898" s="1"/>
  <c r="AP15" i="2898"/>
  <c r="AA15" i="2896"/>
  <c r="AB7" i="2896"/>
  <c r="AB15" i="2896" s="1"/>
  <c r="AB16" i="2896" s="1"/>
  <c r="AB7" i="2892"/>
  <c r="AB15" i="2892" s="1"/>
  <c r="AB16" i="2892" s="1"/>
  <c r="AA15" i="2892"/>
  <c r="AP15" i="2893"/>
  <c r="AQ7" i="2893"/>
  <c r="AQ15" i="2893" s="1"/>
  <c r="AQ16" i="2893" s="1"/>
  <c r="P15" i="2908"/>
  <c r="Q7" i="2908"/>
  <c r="Q15" i="2908" s="1"/>
  <c r="Q16" i="2908" s="1"/>
  <c r="AV15" i="2908"/>
  <c r="AV16" i="2908" s="1"/>
  <c r="AV15" i="2884"/>
  <c r="AV16" i="2884" s="1"/>
  <c r="AU15" i="2898"/>
  <c r="AU15" i="2904"/>
  <c r="AL15" i="2898"/>
  <c r="AL16" i="2898" s="1"/>
  <c r="AK15" i="2905"/>
  <c r="AL7" i="2905"/>
  <c r="AL15" i="2905" s="1"/>
  <c r="AL16" i="2905" s="1"/>
  <c r="AF15" i="2887"/>
  <c r="AG7" i="2887"/>
  <c r="AG15" i="2887" s="1"/>
  <c r="AG16" i="2887" s="1"/>
  <c r="P15" i="2892"/>
  <c r="AP15" i="2895"/>
  <c r="P15" i="2894"/>
  <c r="Q7" i="2894"/>
  <c r="Q15" i="2894" s="1"/>
  <c r="Q16" i="2894" s="1"/>
  <c r="W15" i="2901"/>
  <c r="W16" i="2901" s="1"/>
  <c r="AQ15" i="2901"/>
  <c r="AQ16" i="2901" s="1"/>
  <c r="W15" i="2904"/>
  <c r="W16" i="2904" s="1"/>
  <c r="AV7" i="2889"/>
  <c r="AV15" i="2889" s="1"/>
  <c r="AV16" i="2889" s="1"/>
  <c r="AU15" i="2889"/>
  <c r="AL7" i="2896"/>
  <c r="AL15" i="2896" s="1"/>
  <c r="AL16" i="2896" s="1"/>
  <c r="AK15" i="2896"/>
  <c r="AA15" i="2893"/>
  <c r="AB7" i="2893"/>
  <c r="AB15" i="2893" s="1"/>
  <c r="AB16" i="2893" s="1"/>
  <c r="AQ15" i="2892"/>
  <c r="AQ16" i="2892" s="1"/>
  <c r="AQ7" i="2886"/>
  <c r="AQ15" i="2886" s="1"/>
  <c r="AQ16" i="2886" s="1"/>
  <c r="AP15" i="2886"/>
  <c r="AA15" i="2906"/>
  <c r="AB7" i="2906"/>
  <c r="AB15" i="2906" s="1"/>
  <c r="AB16" i="2906" s="1"/>
  <c r="AU15" i="2905"/>
  <c r="AV7" i="2905"/>
  <c r="AV15" i="2905" s="1"/>
  <c r="AV16" i="2905" s="1"/>
  <c r="AA15" i="2907"/>
  <c r="AB7" i="2907"/>
  <c r="AB15" i="2907" s="1"/>
  <c r="AB16" i="2907" s="1"/>
  <c r="AV7" i="2885"/>
  <c r="AV15" i="2885" s="1"/>
  <c r="AV16" i="2885" s="1"/>
  <c r="AU15" i="2885"/>
  <c r="V15" i="2888"/>
  <c r="AK15" i="2904"/>
  <c r="AL7" i="2904"/>
  <c r="AL15" i="2904" s="1"/>
  <c r="AL16" i="2904" s="1"/>
  <c r="AK15" i="2898"/>
  <c r="W7" i="2891"/>
  <c r="W15" i="2891" s="1"/>
  <c r="W16" i="2891" s="1"/>
  <c r="V15" i="2891"/>
  <c r="V15" i="2887"/>
  <c r="W7" i="2887"/>
  <c r="W15" i="2887" s="1"/>
  <c r="W16" i="2887" s="1"/>
  <c r="AP15" i="2884"/>
  <c r="AQ7" i="2884"/>
  <c r="AQ15" i="2884" s="1"/>
  <c r="AQ16" i="2884" s="1"/>
  <c r="P15" i="2884"/>
  <c r="Q7" i="2884"/>
  <c r="Q15" i="2884" s="1"/>
  <c r="Q16" i="2884" s="1"/>
  <c r="AU15" i="2887"/>
  <c r="AV7" i="2887"/>
  <c r="AV15" i="2887" s="1"/>
  <c r="AV16" i="2887" s="1"/>
  <c r="AQ15" i="2895"/>
  <c r="AQ16" i="2895" s="1"/>
  <c r="Q7" i="2897"/>
  <c r="Q15" i="2897" s="1"/>
  <c r="Q16" i="2897" s="1"/>
  <c r="P15" i="2897"/>
  <c r="AF15" i="2901"/>
  <c r="AA15" i="2882"/>
  <c r="AB7" i="2882"/>
  <c r="AB15" i="2882" s="1"/>
  <c r="AB16" i="2882" s="1"/>
  <c r="AK15" i="2882"/>
  <c r="AL7" i="2882"/>
  <c r="AL15" i="2882" s="1"/>
  <c r="AL16" i="2882" s="1"/>
  <c r="V15" i="2893"/>
  <c r="AK15" i="2888"/>
  <c r="AF15" i="2906"/>
  <c r="AG7" i="2906"/>
  <c r="AG15" i="2906" s="1"/>
  <c r="AG16" i="2906" s="1"/>
  <c r="W15" i="2908"/>
  <c r="W16" i="2908" s="1"/>
  <c r="AG7" i="2889"/>
  <c r="AG15" i="2889" s="1"/>
  <c r="AG16" i="2889" s="1"/>
  <c r="AF15" i="2889"/>
  <c r="W7" i="2903"/>
  <c r="W15" i="2903" s="1"/>
  <c r="W16" i="2903" s="1"/>
  <c r="V15" i="2903"/>
  <c r="V15" i="2906"/>
  <c r="W7" i="2906"/>
  <c r="W15" i="2906" s="1"/>
  <c r="W16" i="2906" s="1"/>
  <c r="AG7" i="2885"/>
  <c r="AG15" i="2885" s="1"/>
  <c r="AG16" i="2885" s="1"/>
  <c r="AF15" i="2885"/>
  <c r="V15" i="2884"/>
  <c r="W7" i="2884"/>
  <c r="W15" i="2884" s="1"/>
  <c r="W16" i="2884" s="1"/>
  <c r="AQ7" i="2894"/>
  <c r="AQ15" i="2894" s="1"/>
  <c r="AQ16" i="2894" s="1"/>
  <c r="AP15" i="2894"/>
  <c r="V15" i="2905"/>
  <c r="W7" i="2905"/>
  <c r="W15" i="2905" s="1"/>
  <c r="W16" i="2905" s="1"/>
  <c r="AP15" i="2880"/>
  <c r="AP15" i="2888"/>
  <c r="AA15" i="2885"/>
  <c r="AV7" i="2888"/>
  <c r="AV15" i="2888" s="1"/>
  <c r="AV16" i="2888" s="1"/>
  <c r="AU15" i="2888"/>
  <c r="W15" i="2888"/>
  <c r="W16" i="2888" s="1"/>
  <c r="V15" i="2882"/>
  <c r="W7" i="2885"/>
  <c r="W15" i="2885" s="1"/>
  <c r="W16" i="2885" s="1"/>
  <c r="V15" i="2885"/>
  <c r="AV15" i="2882"/>
  <c r="AV16" i="2882" s="1"/>
  <c r="P15" i="2888"/>
  <c r="Q7" i="2888"/>
  <c r="Q15" i="2888" s="1"/>
  <c r="Q16" i="2888" s="1"/>
  <c r="AA15" i="2897"/>
  <c r="AB7" i="2897"/>
  <c r="AB15" i="2897" s="1"/>
  <c r="AB16" i="2897" s="1"/>
  <c r="AP15" i="2909"/>
  <c r="V15" i="2881"/>
  <c r="W7" i="2881"/>
  <c r="W15" i="2881" s="1"/>
  <c r="W16" i="2881" s="1"/>
  <c r="AF15" i="2893"/>
  <c r="AG7" i="2893"/>
  <c r="AG15" i="2893" s="1"/>
  <c r="AG16" i="2893" s="1"/>
  <c r="AP15" i="2887"/>
  <c r="AQ7" i="2887"/>
  <c r="AQ15" i="2887" s="1"/>
  <c r="AQ16" i="2887" s="1"/>
  <c r="AA15" i="2887"/>
  <c r="AB7" i="2887"/>
  <c r="AB15" i="2887" s="1"/>
  <c r="AB16" i="2887" s="1"/>
  <c r="Q15" i="2898"/>
  <c r="Q16" i="2898" s="1"/>
  <c r="AG15" i="2901"/>
  <c r="AG16" i="2901" s="1"/>
  <c r="W15" i="2889"/>
  <c r="W16" i="2889" s="1"/>
  <c r="AK15" i="2881"/>
  <c r="AL7" i="2881"/>
  <c r="AL15" i="2881" s="1"/>
  <c r="AL16" i="2881" s="1"/>
  <c r="AB7" i="2888"/>
  <c r="AB15" i="2888" s="1"/>
  <c r="AB16" i="2888" s="1"/>
  <c r="AA15" i="2888"/>
  <c r="AL15" i="2888"/>
  <c r="AL16" i="2888" s="1"/>
  <c r="AK15" i="2892"/>
  <c r="AL7" i="2892"/>
  <c r="AL15" i="2892" s="1"/>
  <c r="AL16" i="2892" s="1"/>
  <c r="AV7" i="2901"/>
  <c r="AV15" i="2901" s="1"/>
  <c r="AV16" i="2901" s="1"/>
  <c r="AU15" i="2901"/>
  <c r="AF15" i="2898"/>
  <c r="AG7" i="2898"/>
  <c r="AG15" i="2898" s="1"/>
  <c r="AG16" i="2898" s="1"/>
  <c r="AU15" i="2893"/>
  <c r="AV7" i="2893"/>
  <c r="AV15" i="2893" s="1"/>
  <c r="AV16" i="2893" s="1"/>
  <c r="AL7" i="2908"/>
  <c r="AL15" i="2908" s="1"/>
  <c r="AL16" i="2908" s="1"/>
  <c r="AK15" i="2908"/>
  <c r="AU15" i="2907"/>
  <c r="V15" i="2908"/>
  <c r="AA15" i="2905"/>
  <c r="AB7" i="2905"/>
  <c r="AB15" i="2905" s="1"/>
  <c r="AB16" i="2905" s="1"/>
  <c r="P15" i="2906"/>
  <c r="Q7" i="2906"/>
  <c r="Q15" i="2906" s="1"/>
  <c r="Q16" i="2906" s="1"/>
  <c r="AA15" i="2883"/>
  <c r="AB7" i="2883"/>
  <c r="AB15" i="2883" s="1"/>
  <c r="AB16" i="2883" s="1"/>
  <c r="AP15" i="2896"/>
  <c r="AQ7" i="2896"/>
  <c r="AQ15" i="2896" s="1"/>
  <c r="AQ16" i="2896" s="1"/>
  <c r="AU15" i="2906"/>
  <c r="AV7" i="2906"/>
  <c r="AV15" i="2906" s="1"/>
  <c r="AV16" i="2906" s="1"/>
  <c r="AG7" i="2896"/>
  <c r="AG15" i="2896" s="1"/>
  <c r="AG16" i="2896" s="1"/>
  <c r="AF15" i="2896"/>
  <c r="AG15" i="2908"/>
  <c r="AG16" i="2908" s="1"/>
  <c r="AF15" i="2883"/>
  <c r="AG7" i="2883"/>
  <c r="AG15" i="2883" s="1"/>
  <c r="AG16" i="2883" s="1"/>
  <c r="AL15" i="2885"/>
  <c r="AL16" i="2885" s="1"/>
  <c r="AF15" i="2891"/>
  <c r="AQ7" i="2897"/>
  <c r="AQ15" i="2897" s="1"/>
  <c r="AQ16" i="2897" s="1"/>
  <c r="AP15" i="2897"/>
  <c r="AA15" i="2899"/>
  <c r="AB7" i="2899"/>
  <c r="AB15" i="2899" s="1"/>
  <c r="AB16" i="2899" s="1"/>
  <c r="V15" i="2902"/>
  <c r="W7" i="2902"/>
  <c r="W15" i="2902" s="1"/>
  <c r="W16" i="2902" s="1"/>
  <c r="V15" i="2909"/>
  <c r="W7" i="2909"/>
  <c r="W15" i="2909" s="1"/>
  <c r="W16" i="2909" s="1"/>
  <c r="V15" i="2883"/>
  <c r="W7" i="2883"/>
  <c r="W15" i="2883" s="1"/>
  <c r="W16" i="2883" s="1"/>
  <c r="AQ15" i="2880"/>
  <c r="AQ16" i="2880" s="1"/>
  <c r="AF15" i="2894"/>
  <c r="AF15" i="2884"/>
  <c r="AQ15" i="2888"/>
  <c r="AQ16" i="2888" s="1"/>
  <c r="AB15" i="2885"/>
  <c r="AB16" i="2885" s="1"/>
  <c r="AF15" i="2881"/>
  <c r="AG7" i="2881"/>
  <c r="AG15" i="2881" s="1"/>
  <c r="AG16" i="2881" s="1"/>
  <c r="AK15" i="2883"/>
  <c r="AB7" i="2894"/>
  <c r="AB15" i="2894" s="1"/>
  <c r="AB16" i="2894" s="1"/>
  <c r="AA15" i="2894"/>
  <c r="AQ7" i="2904"/>
  <c r="AQ15" i="2904" s="1"/>
  <c r="AQ16" i="2904" s="1"/>
  <c r="AP15" i="2904"/>
  <c r="AP15" i="2906"/>
  <c r="AQ7" i="2906"/>
  <c r="AQ15" i="2906" s="1"/>
  <c r="AQ16" i="2906" s="1"/>
  <c r="AP15" i="2907"/>
  <c r="AQ7" i="2907"/>
  <c r="AQ15" i="2907" s="1"/>
  <c r="AQ16" i="2907" s="1"/>
  <c r="W15" i="2882"/>
  <c r="W16" i="2882" s="1"/>
</calcChain>
</file>

<file path=xl/sharedStrings.xml><?xml version="1.0" encoding="utf-8"?>
<sst xmlns="http://schemas.openxmlformats.org/spreadsheetml/2006/main" count="2484" uniqueCount="153">
  <si>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</si>
  <si>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</si>
  <si>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</si>
  <si>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</si>
  <si>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</si>
  <si>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</si>
  <si>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</si>
  <si>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</si>
  <si>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</si>
  <si>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</si>
  <si>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</si>
  <si>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</si>
  <si>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</si>
  <si>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</si>
  <si>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</si>
  <si>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</si>
  <si>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</si>
  <si>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</si>
  <si>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</si>
  <si>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</si>
  <si>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</si>
  <si>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</si>
  <si>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</si>
  <si>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</si>
  <si>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</si>
  <si>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</si>
  <si>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</si>
  <si>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</si>
  <si>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</si>
  <si>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</si>
  <si>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</si>
  <si>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</si>
  <si>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</si>
  <si>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</si>
  <si>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</si>
  <si>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</si>
  <si>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</si>
  <si>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</si>
  <si>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</si>
  <si>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</si>
  <si>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</si>
  <si>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</si>
  <si>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</si>
  <si>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</si>
  <si>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</si>
  <si>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</si>
  <si>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</si>
  <si>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E:\Hen Data\Raw Data\93_173\PHASE 4 CON\</t>
  </si>
  <si>
    <t>!MB21840.093</t>
  </si>
  <si>
    <t>!MB22930.093</t>
  </si>
  <si>
    <t>!MB23A20.093</t>
  </si>
  <si>
    <t>!MB24920.093</t>
  </si>
  <si>
    <t>!MB12850.093</t>
  </si>
  <si>
    <t>!MB13A30.093</t>
  </si>
  <si>
    <t>!MB14840.093</t>
  </si>
  <si>
    <t>!MB15A20.093</t>
  </si>
  <si>
    <t>!MB16940.093</t>
  </si>
  <si>
    <t>!MB17A40.093</t>
  </si>
  <si>
    <t>!MB18A10.093</t>
  </si>
  <si>
    <t>!MB19930.093</t>
  </si>
  <si>
    <t>!MB20A20.093</t>
  </si>
  <si>
    <t>!MC09920.093</t>
  </si>
  <si>
    <t>!MC11850.093</t>
  </si>
  <si>
    <t>!MC12810.093</t>
  </si>
  <si>
    <t>!MC14900.093</t>
  </si>
  <si>
    <t>!MC15930.093</t>
  </si>
  <si>
    <t>!MB25920.093</t>
  </si>
  <si>
    <t>!MB26930.093</t>
  </si>
  <si>
    <t>!MB27A20.093</t>
  </si>
  <si>
    <t>!MB28940.093</t>
  </si>
  <si>
    <t>!MB29C40.093</t>
  </si>
  <si>
    <t>!MB30A10.093</t>
  </si>
  <si>
    <t>!MC01A00.093</t>
  </si>
  <si>
    <t>!MC02A30.093</t>
  </si>
  <si>
    <t>!MC04940.093</t>
  </si>
  <si>
    <t>!MC05830.093</t>
  </si>
  <si>
    <t>!MC07950.093</t>
  </si>
  <si>
    <t>!MC08920.093</t>
  </si>
  <si>
    <t>Report for:!MB21840.093</t>
  </si>
  <si>
    <t>Date:</t>
  </si>
  <si>
    <t>&lt;date&gt;</t>
  </si>
  <si>
    <t>Hen:</t>
  </si>
  <si>
    <t>&lt;hen&gt;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</si>
  <si>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</si>
  <si>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</si>
  <si>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</si>
  <si>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</si>
  <si>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</si>
  <si>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</si>
  <si>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</si>
  <si>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</si>
  <si>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</si>
  <si>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</si>
  <si>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</si>
  <si>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</si>
  <si>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</si>
  <si>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</si>
  <si>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</si>
  <si>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</si>
  <si>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</si>
  <si>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</si>
  <si>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</si>
  <si>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</si>
  <si>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</si>
  <si>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</si>
  <si>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</si>
  <si>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</si>
  <si>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</si>
  <si>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</si>
  <si>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</si>
  <si>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</si>
  <si>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</si>
  <si>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</si>
  <si>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</si>
  <si>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</si>
  <si>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</si>
  <si>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</si>
  <si>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</si>
  <si>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</si>
  <si>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</si>
  <si>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</si>
  <si>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</si>
  <si>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</si>
  <si>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</si>
  <si>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for:!MB22930.093</t>
  </si>
  <si>
    <t>Report for:!MB23A20.093</t>
  </si>
  <si>
    <t>Report for:!MB24920.093</t>
  </si>
  <si>
    <t>Report for:!MB12850.093</t>
  </si>
  <si>
    <t>Report for:!MB13A30.093</t>
  </si>
  <si>
    <t>Report for:!MB14840.093</t>
  </si>
  <si>
    <t>Report for:!MB15A20.093</t>
  </si>
  <si>
    <t>Report for:!MB16940.093</t>
  </si>
  <si>
    <t>Report for:!MB17A40.093</t>
  </si>
  <si>
    <t>Report for:!MB18A10.093</t>
  </si>
  <si>
    <t>Report for:!MB19930.093</t>
  </si>
  <si>
    <t>Report for:!MB20A20.093</t>
  </si>
  <si>
    <t>Report for:!MC09920.093</t>
  </si>
  <si>
    <t>Report for:!MC11850.093</t>
  </si>
  <si>
    <t>Report for:!MC12810.093</t>
  </si>
  <si>
    <t>Report for:!MC14900.093</t>
  </si>
  <si>
    <t>Report for:!MC15930.093</t>
  </si>
  <si>
    <t>Report for:!MB25920.093</t>
  </si>
  <si>
    <t>Report for:!MB26930.093</t>
  </si>
  <si>
    <t>Report for:!MB27A20.093</t>
  </si>
  <si>
    <t>Report for:!MB28940.093</t>
  </si>
  <si>
    <t>Report for:!MB29C40.093</t>
  </si>
  <si>
    <t>Report for:!MB30A10.093</t>
  </si>
  <si>
    <t>Report for:!MC01A00.093</t>
  </si>
  <si>
    <t>Report for:!MC02A30.093</t>
  </si>
  <si>
    <t>Report for:!MC04940.093</t>
  </si>
  <si>
    <t>Report for:!MC05830.093</t>
  </si>
  <si>
    <t>Report for:!MC07950.093</t>
  </si>
  <si>
    <t>Report for:!MC08920.093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</si>
</sst>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8" fillId="6" borderId="8" xfId="0" applyFont="1" applyFill="1" applyBorder="1"/>
    <xf numFmtId="0" fontId="8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8" fillId="13" borderId="8" xfId="0" applyFont="1" applyFill="1" applyBorder="1"/>
    <xf numFmtId="0" fontId="7" fillId="13" borderId="8" xfId="0" applyFont="1" applyFill="1" applyBorder="1"/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0</xdr:row>
          <xdr:rowOff>68580</xdr:rowOff>
        </xdr:from>
        <xdr:to>
          <xdr:col>4</xdr:col>
          <xdr:colOff>137160</xdr:colOff>
          <xdr:row>2</xdr:row>
          <xdr:rowOff>160020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4.4" x14ac:dyDescent="0.3"/>
  <cols>
    <col min="1" max="1" width="11.6640625" customWidth="1"/>
    <col min="2" max="2" width="9.33203125" customWidth="1"/>
    <col min="3" max="3" width="11.5546875" customWidth="1"/>
    <col min="5" max="5" width="11.33203125" customWidth="1"/>
    <col min="6" max="6" width="18.33203125" customWidth="1"/>
    <col min="7" max="7" width="28.33203125" customWidth="1"/>
    <col min="10" max="10" width="20.6640625" customWidth="1"/>
  </cols>
  <sheetData>
    <row r="2" spans="1:11" ht="15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ht="15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ht="15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ht="15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ht="15" x14ac:dyDescent="0.25">
      <c r="A8" s="24" t="s">
        <v>16</v>
      </c>
      <c r="B8" s="24"/>
      <c r="C8" s="24"/>
      <c r="D8" s="24"/>
      <c r="E8" s="24"/>
      <c r="F8" s="24"/>
      <c r="G8" s="24"/>
      <c r="H8" s="10"/>
    </row>
    <row r="9" spans="1:11" ht="15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ht="15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ht="15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2"/>
  <sheetViews>
    <sheetView tabSelected="1" workbookViewId="0">
      <selection activeCell="G9" sqref="G9:X9"/>
    </sheetView>
  </sheetViews>
  <sheetFormatPr defaultRowHeight="14.4" x14ac:dyDescent="0.3"/>
  <sheetData>
    <row r="2" spans="1:24" ht="130.80000000000001" x14ac:dyDescent="0.3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24" x14ac:dyDescent="0.3">
      <c r="A3">
        <v>1</v>
      </c>
      <c r="B3" t="str">
        <f>'!MB12850.093'!B2:C2</f>
        <v>&lt;date&gt;</v>
      </c>
      <c r="C3">
        <f>('!MB12850.093'!D7/60)/'!MB12850.093'!Q3</f>
        <v>1.1561561561561563E-2</v>
      </c>
      <c r="D3">
        <f>'!MB12850.093'!N20/'!MB12850.093'!Q3</f>
        <v>0.36036036036036034</v>
      </c>
      <c r="E3">
        <f>SUM('!MB12850.093'!L20:Q20)/'!MB12850.093'!Q3</f>
        <v>0.88288288288288286</v>
      </c>
      <c r="F3">
        <f>'!MB12850.093'!Q16</f>
        <v>0.23884195714228271</v>
      </c>
      <c r="J3" s="18" t="s">
        <v>42</v>
      </c>
      <c r="K3">
        <f>AVERAGE(C3:C7)</f>
        <v>1.166750586699029E-2</v>
      </c>
      <c r="L3">
        <f>AVERAGE(C8:C12)</f>
        <v>1.1081349206349206E-2</v>
      </c>
      <c r="M3">
        <f>AVERAGE(C13:C17)</f>
        <v>1.0308927973450486E-2</v>
      </c>
      <c r="N3">
        <f>AVERAGE(C18:C22)</f>
        <v>1.031149124667185E-2</v>
      </c>
      <c r="O3">
        <f>AVERAGE(C23:C27)</f>
        <v>8.5113906673530623E-3</v>
      </c>
      <c r="P3">
        <f>AVERAGE(C28:C32)</f>
        <v>8.4464832819607684E-3</v>
      </c>
    </row>
    <row r="4" spans="1:24" x14ac:dyDescent="0.3">
      <c r="A4">
        <v>2</v>
      </c>
      <c r="B4" t="str">
        <f>'!MB13A30.093'!B2:C2</f>
        <v>&lt;date&gt;</v>
      </c>
      <c r="C4">
        <f>('!MB13A30.093'!D7/60)/'!MB13A30.093'!Q3</f>
        <v>1.2847222222222223E-2</v>
      </c>
      <c r="D4">
        <f>'!MB13A30.093'!N20/'!MB13A30.093'!Q3</f>
        <v>0.83333333333333337</v>
      </c>
      <c r="E4">
        <f>SUM('!MB13A30.093'!L20:Q20)/'!MB13A30.093'!Q3</f>
        <v>1.4166666666666667</v>
      </c>
      <c r="F4">
        <f>'!MB13A30.093'!Q16</f>
        <v>0.14487022166482005</v>
      </c>
      <c r="J4" s="18" t="s">
        <v>43</v>
      </c>
      <c r="K4">
        <f>AVERAGE(D3:D7)</f>
        <v>0.74239531325972741</v>
      </c>
      <c r="L4">
        <f>AVERAGE(D8:D12)</f>
        <v>0.90476190476190477</v>
      </c>
      <c r="M4">
        <f>AVERAGE(D13:D17)</f>
        <v>0.91902984035591651</v>
      </c>
      <c r="N4">
        <f>AVERAGE(D18:D22)</f>
        <v>0.91882849131735822</v>
      </c>
      <c r="O4">
        <f>AVERAGE(D23:D27)</f>
        <v>0.87585523718131331</v>
      </c>
      <c r="P4">
        <f>AVERAGE(D28:D32)</f>
        <v>0.90633142765750385</v>
      </c>
    </row>
    <row r="5" spans="1:24" x14ac:dyDescent="0.3">
      <c r="A5">
        <v>3</v>
      </c>
      <c r="B5" t="str">
        <f>'!MB14840.093'!B2:C2</f>
        <v>&lt;date&gt;</v>
      </c>
      <c r="C5">
        <f>('!MB14840.093'!D7/60)/'!MB14840.093'!Q3</f>
        <v>1.1627906976744186E-2</v>
      </c>
      <c r="D5">
        <f>'!MB14840.093'!N20/'!MB14840.093'!Q3</f>
        <v>0.93023255813953487</v>
      </c>
      <c r="E5">
        <f>SUM('!MB14840.093'!L20:Q20)/'!MB14840.093'!Q3</f>
        <v>1.5348837209302326</v>
      </c>
      <c r="F5">
        <f>'!MB14840.093'!Q16</f>
        <v>6.7275594933687746E-2</v>
      </c>
      <c r="J5" s="18" t="s">
        <v>107</v>
      </c>
      <c r="K5">
        <f>AVERAGE(E3:E7)</f>
        <v>1.3143709308255163</v>
      </c>
      <c r="L5">
        <f>AVERAGE(E8:E12)</f>
        <v>1.5095238095238095</v>
      </c>
      <c r="M5">
        <f>AVERAGE(E13:E17)</f>
        <v>1.529455329430589</v>
      </c>
      <c r="N5">
        <f>AVERAGE(E18:E22)</f>
        <v>1.5245776489715133</v>
      </c>
      <c r="O5">
        <f>AVERAGE(E23:E27)</f>
        <v>1.4746616786369384</v>
      </c>
      <c r="P5">
        <f>AVERAGE(E28:E32)</f>
        <v>1.5129473929226527</v>
      </c>
    </row>
    <row r="6" spans="1:24" x14ac:dyDescent="0.3">
      <c r="A6">
        <v>4</v>
      </c>
      <c r="B6" t="str">
        <f>'!MB15A20.093'!B2:C2</f>
        <v>&lt;date&gt;</v>
      </c>
      <c r="C6">
        <f>('!MB15A20.093'!D7/60)/'!MB15A20.093'!Q3</f>
        <v>9.7222222222222224E-3</v>
      </c>
      <c r="D6">
        <f>'!MB15A20.093'!N20/'!MB15A20.093'!Q3</f>
        <v>0.83333333333333337</v>
      </c>
      <c r="E6">
        <f>SUM('!MB15A20.093'!L20:Q20)/'!MB15A20.093'!Q3</f>
        <v>1.4166666666666667</v>
      </c>
      <c r="F6">
        <f>'!MB15A20.093'!Q16</f>
        <v>0.16115102322211461</v>
      </c>
      <c r="J6" s="18" t="s">
        <v>45</v>
      </c>
      <c r="K6">
        <f>AVERAGE(F3:F7)</f>
        <v>0.16299913340670774</v>
      </c>
      <c r="L6">
        <f>AVERAGE(F8:F12)</f>
        <v>9.5757820031420929E-2</v>
      </c>
      <c r="M6">
        <f>AVERAGE(F13:F17)</f>
        <v>8.3295945396737556E-2</v>
      </c>
      <c r="N6">
        <f>AVERAGE(F18:F22)</f>
        <v>8.2585338458828025E-2</v>
      </c>
      <c r="O6">
        <f>AVERAGE(F23:F27)</f>
        <v>0.11548291860436752</v>
      </c>
      <c r="P6">
        <f>AVERAGE(F28:F32)</f>
        <v>9.7398400373628097E-2</v>
      </c>
    </row>
    <row r="7" spans="1:24" x14ac:dyDescent="0.3">
      <c r="A7">
        <v>5</v>
      </c>
      <c r="B7" t="str">
        <f>'!MB16940.093'!B2:C2</f>
        <v>&lt;date&gt;</v>
      </c>
      <c r="C7">
        <f>('!MB16940.093'!D7/60)/'!MB16940.093'!Q3</f>
        <v>1.2578616352201257E-2</v>
      </c>
      <c r="D7">
        <f>'!MB16940.093'!N20/'!MB16940.093'!Q3</f>
        <v>0.75471698113207553</v>
      </c>
      <c r="E7">
        <f>SUM('!MB16940.093'!L20:Q20)/'!MB16940.093'!Q3</f>
        <v>1.320754716981132</v>
      </c>
      <c r="F7">
        <f>'!MB16940.093'!Q16</f>
        <v>0.20285687007063355</v>
      </c>
    </row>
    <row r="8" spans="1:24" x14ac:dyDescent="0.3">
      <c r="A8">
        <v>6</v>
      </c>
      <c r="B8" t="str">
        <f>'!MB17A40.093'!B2:C2</f>
        <v>&lt;date&gt;</v>
      </c>
      <c r="C8">
        <f>('!MB17A40.093'!D7/60)/'!MB17A40.093'!Q3</f>
        <v>7.6388888888888886E-3</v>
      </c>
      <c r="D8">
        <f>'!MB17A40.093'!N20/'!MB17A40.093'!Q3</f>
        <v>0.83333333333333337</v>
      </c>
      <c r="E8">
        <f>SUM('!MB17A40.093'!L20:Q20)/'!MB17A40.093'!Q3</f>
        <v>1.4166666666666667</v>
      </c>
      <c r="F8">
        <f>'!MB17A40.093'!Q16</f>
        <v>0.15514665407076633</v>
      </c>
    </row>
    <row r="9" spans="1:24" x14ac:dyDescent="0.3">
      <c r="A9">
        <v>7</v>
      </c>
      <c r="B9" t="str">
        <f>'!MB18A10.093'!B2:C2</f>
        <v>&lt;date&gt;</v>
      </c>
      <c r="C9">
        <f>('!MB18A10.093'!D7/60)/'!MB18A10.093'!Q3</f>
        <v>6.7460317460317455E-3</v>
      </c>
      <c r="D9">
        <f>'!MB18A10.093'!N20/'!MB18A10.093'!Q3</f>
        <v>0.95238095238095233</v>
      </c>
      <c r="E9">
        <f>SUM('!MB18A10.093'!L20:Q20)/'!MB18A10.093'!Q3</f>
        <v>1.5714285714285714</v>
      </c>
      <c r="F9">
        <f>'!MB18A10.093'!Q16</f>
        <v>6.0051078206022804E-2</v>
      </c>
      <c r="G9">
        <f t="shared" ref="G9:L9" si="0">K3</f>
        <v>1.166750586699029E-2</v>
      </c>
      <c r="H9">
        <f t="shared" si="0"/>
        <v>1.1081349206349206E-2</v>
      </c>
      <c r="I9">
        <f t="shared" si="0"/>
        <v>1.0308927973450486E-2</v>
      </c>
      <c r="J9">
        <f t="shared" si="0"/>
        <v>1.031149124667185E-2</v>
      </c>
      <c r="K9">
        <f t="shared" si="0"/>
        <v>8.5113906673530623E-3</v>
      </c>
      <c r="L9">
        <f t="shared" si="0"/>
        <v>8.4464832819607684E-3</v>
      </c>
      <c r="M9">
        <f t="shared" ref="M9:R9" si="1">K4</f>
        <v>0.74239531325972741</v>
      </c>
      <c r="N9">
        <f t="shared" si="1"/>
        <v>0.90476190476190477</v>
      </c>
      <c r="O9">
        <f t="shared" si="1"/>
        <v>0.91902984035591651</v>
      </c>
      <c r="P9">
        <f t="shared" si="1"/>
        <v>0.91882849131735822</v>
      </c>
      <c r="Q9">
        <f t="shared" si="1"/>
        <v>0.87585523718131331</v>
      </c>
      <c r="R9">
        <f t="shared" si="1"/>
        <v>0.90633142765750385</v>
      </c>
      <c r="S9">
        <f t="shared" ref="S9:X9" si="2">K6</f>
        <v>0.16299913340670774</v>
      </c>
      <c r="T9">
        <f t="shared" si="2"/>
        <v>9.5757820031420929E-2</v>
      </c>
      <c r="U9">
        <f t="shared" si="2"/>
        <v>8.3295945396737556E-2</v>
      </c>
      <c r="V9">
        <f t="shared" si="2"/>
        <v>8.2585338458828025E-2</v>
      </c>
      <c r="W9">
        <f t="shared" si="2"/>
        <v>0.11548291860436752</v>
      </c>
      <c r="X9">
        <f t="shared" si="2"/>
        <v>9.7398400373628097E-2</v>
      </c>
    </row>
    <row r="10" spans="1:24" x14ac:dyDescent="0.3">
      <c r="A10">
        <v>8</v>
      </c>
      <c r="B10" t="str">
        <f>'!MB19930.093'!B2:C2</f>
        <v>&lt;date&gt;</v>
      </c>
      <c r="C10">
        <f>('!MB19930.093'!D7/60)/'!MB19930.093'!Q3</f>
        <v>1.2847222222222223E-2</v>
      </c>
      <c r="D10">
        <f>'!MB19930.093'!N20/'!MB19930.093'!Q3</f>
        <v>0.83333333333333337</v>
      </c>
      <c r="E10">
        <f>SUM('!MB19930.093'!L20:Q20)/'!MB19930.093'!Q3</f>
        <v>1.4166666666666667</v>
      </c>
      <c r="F10">
        <f>'!MB19930.093'!Q16</f>
        <v>0.16115102322211458</v>
      </c>
    </row>
    <row r="11" spans="1:24" x14ac:dyDescent="0.3">
      <c r="A11">
        <v>9</v>
      </c>
      <c r="B11" t="str">
        <f>'!MB20A20.093'!B2:C2</f>
        <v>&lt;date&gt;</v>
      </c>
      <c r="C11">
        <f>('!MB20A20.093'!D7/60)/'!MB20A20.093'!Q3</f>
        <v>1.6666666666666666E-2</v>
      </c>
      <c r="D11">
        <f>'!MB20A20.093'!N20/'!MB20A20.093'!Q3</f>
        <v>0.95238095238095233</v>
      </c>
      <c r="E11">
        <f>SUM('!MB20A20.093'!L20:Q20)/'!MB20A20.093'!Q3</f>
        <v>1.5714285714285714</v>
      </c>
      <c r="F11">
        <f>'!MB20A20.093'!Q16</f>
        <v>5.1220172329100477E-2</v>
      </c>
    </row>
    <row r="12" spans="1:24" x14ac:dyDescent="0.3">
      <c r="A12">
        <v>10</v>
      </c>
      <c r="B12" t="str">
        <f>'!MB21840.093'!B2:C2</f>
        <v>&lt;date&gt;</v>
      </c>
      <c r="C12">
        <f>('!MB21840.093'!D7/60)/'!MB21840.093'!Q3</f>
        <v>1.1507936507936509E-2</v>
      </c>
      <c r="D12">
        <f>'!MB21840.093'!N20/'!MB21840.093'!Q3</f>
        <v>0.95238095238095233</v>
      </c>
      <c r="E12">
        <f>SUM('!MB21840.093'!L20:Q20)/'!MB21840.093'!Q3</f>
        <v>1.5714285714285714</v>
      </c>
      <c r="F12">
        <f>'!MB21840.093'!Q16</f>
        <v>5.1220172329100477E-2</v>
      </c>
    </row>
    <row r="13" spans="1:24" x14ac:dyDescent="0.3">
      <c r="A13">
        <v>11</v>
      </c>
      <c r="B13" t="str">
        <f>'!MB22930.093'!B2:C2</f>
        <v>&lt;date&gt;</v>
      </c>
      <c r="C13">
        <f>('!MB22930.093'!D7/60)/'!MB22930.093'!Q3</f>
        <v>1.2056737588652482E-2</v>
      </c>
      <c r="D13">
        <f>'!MB22930.093'!N20/'!MB22930.093'!Q3</f>
        <v>0.85106382978723405</v>
      </c>
      <c r="E13">
        <f>SUM('!MB22930.093'!L20:Q20)/'!MB22930.093'!Q3</f>
        <v>1.446808510638298</v>
      </c>
      <c r="F13">
        <f>'!MB22930.093'!Q16</f>
        <v>0.13245292251707774</v>
      </c>
    </row>
    <row r="14" spans="1:24" x14ac:dyDescent="0.3">
      <c r="A14">
        <v>12</v>
      </c>
      <c r="B14" t="str">
        <f>'!MB23A20.093'!B2:C2</f>
        <v>&lt;date&gt;</v>
      </c>
      <c r="C14">
        <f>('!MB23A20.093'!D7/60)/'!MB23A20.093'!Q3</f>
        <v>9.6899224806201549E-3</v>
      </c>
      <c r="D14">
        <f>'!MB23A20.093'!N20/'!MB23A20.093'!Q3</f>
        <v>0.93023255813953487</v>
      </c>
      <c r="E14">
        <f>SUM('!MB23A20.093'!L20:Q20)/'!MB23A20.093'!Q3</f>
        <v>1.5348837209302326</v>
      </c>
      <c r="F14">
        <f>'!MB23A20.093'!Q16</f>
        <v>6.7275594933687746E-2</v>
      </c>
    </row>
    <row r="15" spans="1:24" x14ac:dyDescent="0.3">
      <c r="A15">
        <v>13</v>
      </c>
      <c r="B15" t="str">
        <f>'!MB24920.093'!B2:C2</f>
        <v>&lt;date&gt;</v>
      </c>
      <c r="C15">
        <f>('!MB24920.093'!D7/60)/'!MB24920.093'!Q3</f>
        <v>1.0317460317460317E-2</v>
      </c>
      <c r="D15">
        <f>'!MB24920.093'!N20/'!MB24920.093'!Q3</f>
        <v>0.95238095238095233</v>
      </c>
      <c r="E15">
        <f>SUM('!MB24920.093'!L20:Q20)/'!MB24920.093'!Q3</f>
        <v>1.5714285714285714</v>
      </c>
      <c r="F15">
        <f>'!MB24920.093'!Q16</f>
        <v>5.1220172329100477E-2</v>
      </c>
    </row>
    <row r="16" spans="1:24" x14ac:dyDescent="0.3">
      <c r="A16">
        <v>14</v>
      </c>
      <c r="B16" t="str">
        <f>'!MB25920.093'!B2:C2</f>
        <v>&lt;date&gt;</v>
      </c>
      <c r="C16">
        <f>('!MB25920.093'!D7/60)/'!MB25920.093'!Q3</f>
        <v>7.5757575757575751E-3</v>
      </c>
      <c r="D16">
        <f>'!MB25920.093'!N20/'!MB25920.093'!Q3</f>
        <v>0.90909090909090906</v>
      </c>
      <c r="E16">
        <f>SUM('!MB25920.093'!L20:Q20)/'!MB25920.093'!Q3</f>
        <v>1.5227272727272727</v>
      </c>
      <c r="F16">
        <f>'!MB25920.093'!Q16</f>
        <v>0.10547995899779904</v>
      </c>
    </row>
    <row r="17" spans="1:6" x14ac:dyDescent="0.3">
      <c r="A17">
        <v>15</v>
      </c>
      <c r="B17" t="str">
        <f>'!MB26930.093'!B2:C2</f>
        <v>&lt;date&gt;</v>
      </c>
      <c r="C17">
        <f>('!MB26930.093'!D7/60)/'!MB26930.093'!Q3</f>
        <v>1.1904761904761904E-2</v>
      </c>
      <c r="D17">
        <f>'!MB26930.093'!N20/'!MB26930.093'!Q3</f>
        <v>0.95238095238095233</v>
      </c>
      <c r="E17">
        <f>SUM('!MB26930.093'!L20:Q20)/'!MB26930.093'!Q3</f>
        <v>1.5714285714285714</v>
      </c>
      <c r="F17">
        <f>'!MB26930.093'!Q16</f>
        <v>6.0051078206022804E-2</v>
      </c>
    </row>
    <row r="18" spans="1:6" x14ac:dyDescent="0.3">
      <c r="A18">
        <v>16</v>
      </c>
      <c r="B18" t="str">
        <f>'!MB27A20.093'!B2:C2</f>
        <v>&lt;date&gt;</v>
      </c>
      <c r="C18">
        <f>('!MB27A20.093'!D7/60)/'!MB27A20.093'!Q3</f>
        <v>1.2790697674418606E-2</v>
      </c>
      <c r="D18">
        <f>'!MB27A20.093'!N20/'!MB27A20.093'!Q3</f>
        <v>0.93023255813953487</v>
      </c>
      <c r="E18">
        <f>SUM('!MB27A20.093'!L20:Q20)/'!MB27A20.093'!Q3</f>
        <v>1.5348837209302326</v>
      </c>
      <c r="F18">
        <f>'!MB27A20.093'!Q16</f>
        <v>6.7275594933687746E-2</v>
      </c>
    </row>
    <row r="19" spans="1:6" x14ac:dyDescent="0.3">
      <c r="A19">
        <v>17</v>
      </c>
      <c r="B19" t="str">
        <f>'!MB28940.093'!B2:C2</f>
        <v>&lt;date&gt;</v>
      </c>
      <c r="C19">
        <f>('!MB28940.093'!D7/60)/'!MB28940.093'!Q3</f>
        <v>1.0638297872340425E-2</v>
      </c>
      <c r="D19">
        <f>'!MB28940.093'!N20/'!MB28940.093'!Q3</f>
        <v>0.85106382978723405</v>
      </c>
      <c r="E19">
        <f>SUM('!MB28940.093'!L20:Q20)/'!MB28940.093'!Q3</f>
        <v>1.446808510638298</v>
      </c>
      <c r="F19">
        <f>'!MB28940.093'!Q16</f>
        <v>0.15104882928705415</v>
      </c>
    </row>
    <row r="20" spans="1:6" x14ac:dyDescent="0.3">
      <c r="A20">
        <v>18</v>
      </c>
      <c r="B20" t="str">
        <f>'!MB29C40.093'!B2:C2</f>
        <v>&lt;date&gt;</v>
      </c>
      <c r="C20">
        <f>('!MB29C40.093'!D7/60)/'!MB29C40.093'!Q3</f>
        <v>1.3178294573643411E-2</v>
      </c>
      <c r="D20">
        <f>'!MB29C40.093'!N20/'!MB29C40.093'!Q3</f>
        <v>0.93023255813953487</v>
      </c>
      <c r="E20">
        <f>SUM('!MB29C40.093'!L20:Q20)/'!MB29C40.093'!Q3</f>
        <v>1.5348837209302326</v>
      </c>
      <c r="F20">
        <f>'!MB29C40.093'!Q16</f>
        <v>6.7275594933687746E-2</v>
      </c>
    </row>
    <row r="21" spans="1:6" x14ac:dyDescent="0.3">
      <c r="A21">
        <v>19</v>
      </c>
      <c r="B21" t="str">
        <f>'!MB30A10.093'!B2:C2</f>
        <v>&lt;date&gt;</v>
      </c>
      <c r="C21">
        <f>('!MB30A10.093'!D7/60)/'!MB30A10.093'!Q3</f>
        <v>5.4263565891472867E-3</v>
      </c>
      <c r="D21">
        <f>'!MB30A10.093'!N20/'!MB30A10.093'!Q3</f>
        <v>0.93023255813953487</v>
      </c>
      <c r="E21">
        <f>SUM('!MB30A10.093'!L20:Q20)/'!MB30A10.093'!Q3</f>
        <v>1.5348837209302326</v>
      </c>
      <c r="F21">
        <f>'!MB30A10.093'!Q16</f>
        <v>6.7275594933687746E-2</v>
      </c>
    </row>
    <row r="22" spans="1:6" x14ac:dyDescent="0.3">
      <c r="A22">
        <v>20</v>
      </c>
      <c r="B22" t="str">
        <f>'!MC01A00.093'!B2:C2</f>
        <v>&lt;date&gt;</v>
      </c>
      <c r="C22">
        <f>('!MC01A00.093'!D7/60)/'!MC01A00.093'!Q3</f>
        <v>9.5238095238095247E-3</v>
      </c>
      <c r="D22">
        <f>'!MC01A00.093'!N20/'!MC01A00.093'!Q3</f>
        <v>0.95238095238095233</v>
      </c>
      <c r="E22">
        <f>SUM('!MC01A00.093'!L20:Q20)/'!MC01A00.093'!Q3</f>
        <v>1.5714285714285714</v>
      </c>
      <c r="F22">
        <f>'!MC01A00.093'!Q16</f>
        <v>6.0051078206022804E-2</v>
      </c>
    </row>
    <row r="23" spans="1:6" x14ac:dyDescent="0.3">
      <c r="A23">
        <v>21</v>
      </c>
      <c r="B23" t="str">
        <f>'!MC02A30.093'!B2:C2</f>
        <v>&lt;date&gt;</v>
      </c>
      <c r="C23">
        <f>('!MC02A30.093'!D7/60)/'!MC02A30.093'!Q3</f>
        <v>1.2962962962962964E-2</v>
      </c>
      <c r="D23">
        <f>'!MC02A30.093'!N20/'!MC02A30.093'!Q3</f>
        <v>0.88888888888888884</v>
      </c>
      <c r="E23">
        <f>SUM('!MC02A30.093'!L20:Q20)/'!MC02A30.093'!Q3</f>
        <v>1.4888888888888889</v>
      </c>
      <c r="F23">
        <f>'!MC02A30.093'!Q16</f>
        <v>0.1193743108391018</v>
      </c>
    </row>
    <row r="24" spans="1:6" x14ac:dyDescent="0.3">
      <c r="A24">
        <v>22</v>
      </c>
      <c r="B24" t="str">
        <f>'!MC04940.093'!B2:C2</f>
        <v>&lt;date&gt;</v>
      </c>
      <c r="C24">
        <f>('!MC04940.093'!D7/60)/'!MC04940.093'!Q3</f>
        <v>9.8484848484848495E-3</v>
      </c>
      <c r="D24">
        <f>'!MC04940.093'!N20/'!MC04940.093'!Q3</f>
        <v>0.90909090909090906</v>
      </c>
      <c r="E24">
        <f>SUM('!MC04940.093'!L20:Q20)/'!MC04940.093'!Q3</f>
        <v>1.5227272727272727</v>
      </c>
      <c r="F24">
        <f>'!MC04940.093'!Q16</f>
        <v>9.7154083956270218E-2</v>
      </c>
    </row>
    <row r="25" spans="1:6" x14ac:dyDescent="0.3">
      <c r="A25">
        <v>23</v>
      </c>
      <c r="B25" t="str">
        <f>'!MC05830.093'!B2:C2</f>
        <v>&lt;date&gt;</v>
      </c>
      <c r="C25">
        <f>('!MC05830.093'!D7/60)/'!MC05830.093'!Q3</f>
        <v>5.3191489361702126E-3</v>
      </c>
      <c r="D25">
        <f>'!MC05830.093'!N20/'!MC05830.093'!Q3</f>
        <v>0.85106382978723405</v>
      </c>
      <c r="E25">
        <f>SUM('!MC05830.093'!L20:Q20)/'!MC05830.093'!Q3</f>
        <v>1.446808510638298</v>
      </c>
      <c r="F25">
        <f>'!MC05830.093'!Q16</f>
        <v>0.1401138300343838</v>
      </c>
    </row>
    <row r="26" spans="1:6" x14ac:dyDescent="0.3">
      <c r="A26">
        <v>24</v>
      </c>
      <c r="B26" t="str">
        <f>'!MC07950.093'!B2:C2</f>
        <v>&lt;date&gt;</v>
      </c>
      <c r="C26">
        <f>('!MC07950.093'!D7/60)/'!MC07950.093'!Q3</f>
        <v>9.0000000000000011E-3</v>
      </c>
      <c r="D26">
        <f>'!MC07950.093'!N20/'!MC07950.093'!Q3</f>
        <v>0.8</v>
      </c>
      <c r="E26">
        <f>SUM('!MC07950.093'!L20:Q20)/'!MC07950.093'!Q3</f>
        <v>1.38</v>
      </c>
      <c r="F26">
        <f>'!MC07950.093'!Q16</f>
        <v>0.15349677325839406</v>
      </c>
    </row>
    <row r="27" spans="1:6" x14ac:dyDescent="0.3">
      <c r="A27">
        <v>25</v>
      </c>
      <c r="B27" t="str">
        <f>'!MC08920.093'!B2:C2</f>
        <v>&lt;date&gt;</v>
      </c>
      <c r="C27">
        <f>('!MC08920.093'!D7/60)/'!MC08920.093'!Q3</f>
        <v>5.4263565891472867E-3</v>
      </c>
      <c r="D27">
        <f>'!MC08920.093'!N20/'!MC08920.093'!Q3</f>
        <v>0.93023255813953487</v>
      </c>
      <c r="E27">
        <f>SUM('!MC08920.093'!L20:Q20)/'!MC08920.093'!Q3</f>
        <v>1.5348837209302326</v>
      </c>
      <c r="F27">
        <f>'!MC08920.093'!Q16</f>
        <v>6.7275594933687746E-2</v>
      </c>
    </row>
    <row r="28" spans="1:6" x14ac:dyDescent="0.3">
      <c r="A28">
        <v>26</v>
      </c>
      <c r="B28" t="str">
        <f>'!MC09920.093'!B2:C2</f>
        <v>&lt;date&gt;</v>
      </c>
      <c r="C28">
        <f>('!MC09920.093'!D7/60)/'!MC09920.093'!Q3</f>
        <v>4.609929078014185E-3</v>
      </c>
      <c r="D28">
        <f>'!MC09920.093'!N20/'!MC09920.093'!Q3</f>
        <v>0.85106382978723405</v>
      </c>
      <c r="E28">
        <f>SUM('!MC09920.093'!L20:Q20)/'!MC09920.093'!Q3</f>
        <v>1.446808510638298</v>
      </c>
      <c r="F28">
        <f>'!MC09920.093'!Q16</f>
        <v>0.14627948343977035</v>
      </c>
    </row>
    <row r="29" spans="1:6" x14ac:dyDescent="0.3">
      <c r="A29">
        <v>27</v>
      </c>
      <c r="B29" t="str">
        <f>'!MC11850.093'!B2:C2</f>
        <v>&lt;date&gt;</v>
      </c>
      <c r="C29">
        <f>('!MC11850.093'!D7/60)/'!MC11850.093'!Q3</f>
        <v>6.4393939393939392E-3</v>
      </c>
      <c r="D29">
        <f>'!MC11850.093'!N20/'!MC11850.093'!Q3</f>
        <v>0.90909090909090906</v>
      </c>
      <c r="E29">
        <f>SUM('!MC11850.093'!L20:Q20)/'!MC11850.093'!Q3</f>
        <v>1.5227272727272727</v>
      </c>
      <c r="F29">
        <f>'!MC11850.093'!Q16</f>
        <v>9.4011534449557815E-2</v>
      </c>
    </row>
    <row r="30" spans="1:6" x14ac:dyDescent="0.3">
      <c r="A30">
        <v>28</v>
      </c>
      <c r="B30" t="str">
        <f>'!MC12810.093'!B2:C2</f>
        <v>&lt;date&gt;</v>
      </c>
      <c r="C30">
        <f>('!MC12810.093'!D7/60)/'!MC12810.093'!Q3</f>
        <v>6.9767441860465115E-3</v>
      </c>
      <c r="D30">
        <f>'!MC12810.093'!N20/'!MC12810.093'!Q3</f>
        <v>0.93023255813953487</v>
      </c>
      <c r="E30">
        <f>SUM('!MC12810.093'!L20:Q20)/'!MC12810.093'!Q3</f>
        <v>1.5348837209302326</v>
      </c>
      <c r="F30">
        <f>'!MC12810.093'!Q16</f>
        <v>6.7275594933687746E-2</v>
      </c>
    </row>
    <row r="31" spans="1:6" x14ac:dyDescent="0.3">
      <c r="A31">
        <v>29</v>
      </c>
      <c r="B31" t="str">
        <f>'!MC14900.093'!B2:C2</f>
        <v>&lt;date&gt;</v>
      </c>
      <c r="C31">
        <f>('!MC14900.093'!D7/60)/'!MC14900.093'!Q3</f>
        <v>7.5396825396825389E-3</v>
      </c>
      <c r="D31">
        <f>'!MC14900.093'!N20/'!MC14900.093'!Q3</f>
        <v>0.95238095238095233</v>
      </c>
      <c r="E31">
        <f>SUM('!MC14900.093'!L20:Q20)/'!MC14900.093'!Q3</f>
        <v>1.5714285714285714</v>
      </c>
      <c r="F31">
        <f>'!MC14900.093'!Q16</f>
        <v>6.0051078206022804E-2</v>
      </c>
    </row>
    <row r="32" spans="1:6" x14ac:dyDescent="0.3">
      <c r="A32">
        <v>30</v>
      </c>
      <c r="B32" t="str">
        <f>'!MC15930.093'!B2:C2</f>
        <v>&lt;date&gt;</v>
      </c>
      <c r="C32">
        <f>('!MC15930.093'!D7/60)/'!MC15930.093'!Q3</f>
        <v>1.6666666666666666E-2</v>
      </c>
      <c r="D32">
        <f>'!MC15930.093'!N20/'!MC15930.093'!Q3</f>
        <v>0.88888888888888884</v>
      </c>
      <c r="E32">
        <f>SUM('!MC15930.093'!L20:Q20)/'!MC15930.093'!Q3</f>
        <v>1.4888888888888889</v>
      </c>
      <c r="F32">
        <f>'!MC15930.093'!Q16</f>
        <v>0.1193743108391018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6"/>
  <sheetViews>
    <sheetView zoomScale="70" zoomScaleNormal="85" workbookViewId="0">
      <selection activeCell="A7" sqref="A7"/>
    </sheetView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10" ht="15" x14ac:dyDescent="0.25">
      <c r="A1" s="1"/>
      <c r="B1" s="1"/>
      <c r="F1" s="20" t="s">
        <v>30</v>
      </c>
      <c r="G1" s="21"/>
      <c r="H1" s="20" t="s">
        <v>31</v>
      </c>
      <c r="J1" s="16" t="s">
        <v>35</v>
      </c>
    </row>
    <row r="2" spans="1:10" ht="21.75" customHeight="1" x14ac:dyDescent="0.25">
      <c r="F2" s="21" t="b">
        <v>0</v>
      </c>
      <c r="G2" s="21"/>
      <c r="H2" s="21" t="b">
        <v>1</v>
      </c>
      <c r="J2" s="17">
        <v>12</v>
      </c>
    </row>
    <row r="3" spans="1:10" ht="15" x14ac:dyDescent="0.25">
      <c r="F3" s="22"/>
      <c r="G3" s="22"/>
      <c r="H3" s="22"/>
    </row>
    <row r="4" spans="1:10" ht="15" x14ac:dyDescent="0.25">
      <c r="A4" s="1" t="s">
        <v>28</v>
      </c>
      <c r="G4" s="16" t="s">
        <v>32</v>
      </c>
    </row>
    <row r="5" spans="1:10" ht="15" x14ac:dyDescent="0.25">
      <c r="A5" t="s">
        <v>47</v>
      </c>
      <c r="G5" s="17" t="s">
        <v>46</v>
      </c>
    </row>
    <row r="6" spans="1:10" ht="15" x14ac:dyDescent="0.25">
      <c r="A6" t="s">
        <v>29</v>
      </c>
      <c r="G6" s="22"/>
    </row>
    <row r="7" spans="1:10" ht="15" x14ac:dyDescent="0.25">
      <c r="A7" t="s">
        <v>48</v>
      </c>
      <c r="G7" s="23" t="s">
        <v>33</v>
      </c>
    </row>
    <row r="8" spans="1:10" ht="15" x14ac:dyDescent="0.25">
      <c r="A8" t="s">
        <v>49</v>
      </c>
      <c r="G8" s="21" t="b">
        <v>0</v>
      </c>
    </row>
    <row r="9" spans="1:10" ht="15" x14ac:dyDescent="0.25">
      <c r="A9" t="s">
        <v>50</v>
      </c>
      <c r="G9" s="22"/>
    </row>
    <row r="10" spans="1:10" x14ac:dyDescent="0.3">
      <c r="A10" t="s">
        <v>51</v>
      </c>
    </row>
    <row r="11" spans="1:10" x14ac:dyDescent="0.3">
      <c r="A11" t="s">
        <v>52</v>
      </c>
    </row>
    <row r="12" spans="1:10" x14ac:dyDescent="0.3">
      <c r="A12" t="s">
        <v>53</v>
      </c>
    </row>
    <row r="13" spans="1:10" x14ac:dyDescent="0.3">
      <c r="A13" t="s">
        <v>54</v>
      </c>
    </row>
    <row r="14" spans="1:10" x14ac:dyDescent="0.3">
      <c r="A14" t="s">
        <v>55</v>
      </c>
    </row>
    <row r="15" spans="1:10" x14ac:dyDescent="0.3">
      <c r="A15" t="s">
        <v>56</v>
      </c>
    </row>
    <row r="16" spans="1:10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71</v>
      </c>
    </row>
    <row r="31" spans="1:1" x14ac:dyDescent="0.3">
      <c r="A31" t="s">
        <v>72</v>
      </c>
    </row>
    <row r="32" spans="1:1" x14ac:dyDescent="0.3">
      <c r="A32" t="s">
        <v>73</v>
      </c>
    </row>
    <row r="33" spans="1:1" x14ac:dyDescent="0.3">
      <c r="A33" t="s">
        <v>74</v>
      </c>
    </row>
    <row r="34" spans="1:1" x14ac:dyDescent="0.3">
      <c r="A34" t="s">
        <v>75</v>
      </c>
    </row>
    <row r="35" spans="1:1" x14ac:dyDescent="0.3">
      <c r="A35" t="s">
        <v>76</v>
      </c>
    </row>
    <row r="36" spans="1:1" x14ac:dyDescent="0.3">
      <c r="A36" t="s">
        <v>77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99060</xdr:colOff>
                    <xdr:row>0</xdr:row>
                    <xdr:rowOff>68580</xdr:rowOff>
                  </from>
                  <to>
                    <xdr:col>4</xdr:col>
                    <xdr:colOff>137160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127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111</v>
      </c>
      <c r="V3" s="25" t="s">
        <v>117</v>
      </c>
      <c r="W3">
        <f>COUNTA(L7:L25)</f>
        <v>19</v>
      </c>
      <c r="AA3" s="25" t="s">
        <v>117</v>
      </c>
      <c r="AB3">
        <f>COUNTA(L26:L43)</f>
        <v>18</v>
      </c>
      <c r="AF3" s="25" t="s">
        <v>117</v>
      </c>
      <c r="AG3">
        <f>COUNTA(L44:L62)</f>
        <v>19</v>
      </c>
      <c r="AK3" s="25" t="s">
        <v>117</v>
      </c>
      <c r="AL3">
        <f>COUNTA(L63:L80)</f>
        <v>18</v>
      </c>
      <c r="AP3" s="25" t="s">
        <v>117</v>
      </c>
      <c r="AQ3">
        <f>COUNTA(L81:L99)</f>
        <v>19</v>
      </c>
      <c r="AU3" s="25" t="s">
        <v>117</v>
      </c>
      <c r="AV3">
        <f>COUNTA(L100:L117)</f>
        <v>18</v>
      </c>
    </row>
    <row r="4" spans="1:48" x14ac:dyDescent="0.3">
      <c r="P4" s="25" t="s">
        <v>85</v>
      </c>
      <c r="Q4" s="26">
        <f>SUM(O7:O14)</f>
        <v>111</v>
      </c>
      <c r="V4" s="25" t="s">
        <v>118</v>
      </c>
      <c r="W4">
        <f>SUM(U7:U14)</f>
        <v>19</v>
      </c>
      <c r="AA4" s="25" t="s">
        <v>118</v>
      </c>
      <c r="AB4">
        <f>SUM(Z7:Z14)</f>
        <v>18</v>
      </c>
      <c r="AF4" s="25" t="s">
        <v>118</v>
      </c>
      <c r="AG4">
        <f>SUM(AE7:AE14)</f>
        <v>19</v>
      </c>
      <c r="AK4" s="25" t="s">
        <v>118</v>
      </c>
      <c r="AL4">
        <f>SUM(AJ7:AJ14)</f>
        <v>18</v>
      </c>
      <c r="AP4" s="25" t="s">
        <v>118</v>
      </c>
      <c r="AQ4">
        <f>SUM(AO7:AO14)</f>
        <v>19</v>
      </c>
      <c r="AU4" s="25" t="s">
        <v>118</v>
      </c>
      <c r="AV4">
        <f>SUM(AT7:AT14)</f>
        <v>18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22</v>
      </c>
      <c r="B7" s="55">
        <v>32</v>
      </c>
      <c r="C7" s="58">
        <v>14</v>
      </c>
      <c r="D7" s="55">
        <v>77</v>
      </c>
      <c r="E7" s="58"/>
      <c r="F7" s="55"/>
      <c r="G7" s="61"/>
      <c r="H7" s="61"/>
      <c r="I7" s="40"/>
      <c r="J7" s="40"/>
      <c r="K7" s="41">
        <v>0</v>
      </c>
      <c r="L7">
        <v>21</v>
      </c>
      <c r="N7" s="34">
        <v>11</v>
      </c>
      <c r="O7" s="34">
        <f>COUNTIF($L$7:$L$500,N7)</f>
        <v>2</v>
      </c>
      <c r="P7" s="34">
        <f>O7/$Q$4</f>
        <v>1.8018018018018018E-2</v>
      </c>
      <c r="Q7" s="34">
        <f>IF(P7=0,0,(P7*((LOG(P7))/LOG(2))))</f>
        <v>-0.10440388948378569</v>
      </c>
      <c r="T7" s="34">
        <f>N7</f>
        <v>11</v>
      </c>
      <c r="U7" s="34">
        <f>COUNTIF(L7:L25,T7)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COUNTIF(L26:L43,Y7)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COUNTIF(L44:L62,AD7)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COUNTIF(L63:L80,AI7)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COUNTIF(L81:L99,AN7)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COUNTIF(L100:L117,AS7)</f>
        <v>2</v>
      </c>
      <c r="AU7" s="34">
        <f>AT7/(AV4-AT8)</f>
        <v>0.33333333333333331</v>
      </c>
      <c r="AV7" s="34">
        <f>IF(AU7=0,0,(AU7*((LOG(AU7))/LOG(2))))</f>
        <v>-0.52832083357371862</v>
      </c>
    </row>
    <row r="8" spans="1:48" x14ac:dyDescent="0.3">
      <c r="A8" s="56">
        <v>11</v>
      </c>
      <c r="B8" s="56">
        <v>196</v>
      </c>
      <c r="C8" s="59">
        <v>21</v>
      </c>
      <c r="D8" s="56">
        <v>207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0.36036036036036034</v>
      </c>
      <c r="Q8" s="34">
        <f>IF(P8=0,0,(P8*((LOG(P8))/LOG(2))))</f>
        <v>-0.53062622395053827</v>
      </c>
      <c r="T8" s="34">
        <f>N8</f>
        <v>12</v>
      </c>
      <c r="U8" s="34">
        <f>COUNTIF(L7:L25,T8)</f>
        <v>3</v>
      </c>
      <c r="V8" s="53"/>
      <c r="W8" s="54"/>
      <c r="Y8" s="34">
        <f>N8</f>
        <v>12</v>
      </c>
      <c r="Z8" s="34">
        <f>COUNTIF(L26:L43,Y8)</f>
        <v>1</v>
      </c>
      <c r="AA8" s="53"/>
      <c r="AB8" s="54"/>
      <c r="AD8" s="34">
        <f>N8</f>
        <v>12</v>
      </c>
      <c r="AE8" s="34">
        <f>COUNTIF(L44:L62,AD8)</f>
        <v>5</v>
      </c>
      <c r="AF8" s="53"/>
      <c r="AG8" s="54"/>
      <c r="AI8" s="34">
        <f>N8</f>
        <v>12</v>
      </c>
      <c r="AJ8" s="34">
        <f>COUNTIF(L63:L80,AI8)</f>
        <v>6</v>
      </c>
      <c r="AK8" s="53"/>
      <c r="AL8" s="54"/>
      <c r="AN8" s="34">
        <f>N8</f>
        <v>12</v>
      </c>
      <c r="AO8" s="34">
        <f>COUNTIF(L81:L99,AN8)</f>
        <v>13</v>
      </c>
      <c r="AP8" s="53"/>
      <c r="AQ8" s="54"/>
      <c r="AS8" s="34">
        <f>N8</f>
        <v>12</v>
      </c>
      <c r="AT8" s="34">
        <f>COUNTIF(L100:L117,AS8)</f>
        <v>12</v>
      </c>
      <c r="AU8" s="53"/>
      <c r="AV8" s="54"/>
    </row>
    <row r="9" spans="1:48" x14ac:dyDescent="0.3">
      <c r="A9" s="56">
        <v>22</v>
      </c>
      <c r="B9" s="56">
        <v>298</v>
      </c>
      <c r="C9" s="59">
        <v>23</v>
      </c>
      <c r="D9" s="56">
        <v>302</v>
      </c>
      <c r="E9" s="59"/>
      <c r="F9" s="56"/>
      <c r="G9" s="62"/>
      <c r="H9" s="62"/>
      <c r="I9" s="40"/>
      <c r="J9" s="40"/>
      <c r="K9" s="41">
        <v>0</v>
      </c>
      <c r="L9">
        <v>22</v>
      </c>
      <c r="N9" s="34">
        <v>21</v>
      </c>
      <c r="O9" s="34">
        <f>COUNTIF($L$7:$L$500,N9)</f>
        <v>22</v>
      </c>
      <c r="P9" s="34">
        <f>O9/$Q$4</f>
        <v>0.1981981981981982</v>
      </c>
      <c r="Q9" s="34">
        <f>IF(P9=0,0,(P9*((LOG(P9))/LOG(2))))</f>
        <v>-0.46278967071785404</v>
      </c>
      <c r="T9" s="34">
        <f>N9</f>
        <v>21</v>
      </c>
      <c r="U9" s="34">
        <f>COUNTIF(L7:L25,T9)</f>
        <v>7</v>
      </c>
      <c r="V9" s="34">
        <f>U9/(W4-U8)</f>
        <v>0.4375</v>
      </c>
      <c r="W9" s="34">
        <f>IF(V9=0,0,(V9*((LOG(V9))/LOG(2))))</f>
        <v>-0.52178222159979815</v>
      </c>
      <c r="Y9" s="34">
        <f>N9</f>
        <v>21</v>
      </c>
      <c r="Z9" s="34">
        <f>COUNTIF(L26:L43,Y9)</f>
        <v>4</v>
      </c>
      <c r="AA9" s="34">
        <f>Z9/(AB4-Z8)</f>
        <v>0.23529411764705882</v>
      </c>
      <c r="AB9" s="34">
        <f>IF(AA9=0,0,(AA9*((LOG(AA9))/LOG(2))))</f>
        <v>-0.49116772735302094</v>
      </c>
      <c r="AD9" s="34">
        <f>N9</f>
        <v>21</v>
      </c>
      <c r="AE9" s="34">
        <f>COUNTIF(L44:L62,AD9)</f>
        <v>2</v>
      </c>
      <c r="AF9" s="34">
        <f>AE9/(AG4-AE8)</f>
        <v>0.14285714285714285</v>
      </c>
      <c r="AG9" s="34">
        <f>IF(AF9=0,0,(AF9*((LOG(AF9))/LOG(2))))</f>
        <v>-0.40105070315108626</v>
      </c>
      <c r="AI9" s="34">
        <f>N9</f>
        <v>21</v>
      </c>
      <c r="AJ9" s="34">
        <f>COUNTIF(L63:L80,AI9)</f>
        <v>5</v>
      </c>
      <c r="AK9" s="34">
        <f>AJ9/(AL4-AJ8)</f>
        <v>0.41666666666666669</v>
      </c>
      <c r="AL9" s="34">
        <f>IF(AK9=0,0,(AK9*((LOG(AK9))/LOG(2))))</f>
        <v>-0.52626433576408083</v>
      </c>
      <c r="AN9" s="34">
        <f>N9</f>
        <v>21</v>
      </c>
      <c r="AO9" s="34">
        <f>COUNTIF(L81:L99,AN9)</f>
        <v>3</v>
      </c>
      <c r="AP9" s="34">
        <f>AO9/(AQ4-AO8)</f>
        <v>0.5</v>
      </c>
      <c r="AQ9" s="34">
        <f>IF(AP9=0,0,(AP9*((LOG(AP9))/LOG(2))))</f>
        <v>-0.5</v>
      </c>
      <c r="AS9" s="34">
        <f>N9</f>
        <v>21</v>
      </c>
      <c r="AT9" s="34">
        <f>COUNTIF(L100:L117,AS9)</f>
        <v>1</v>
      </c>
      <c r="AU9" s="34">
        <f>AT9/(AV4-AT8)</f>
        <v>0.16666666666666666</v>
      </c>
      <c r="AV9" s="34">
        <f>IF(AU9=0,0,(AU9*((LOG(AU9))/LOG(2))))</f>
        <v>-0.43082708345352599</v>
      </c>
    </row>
    <row r="10" spans="1:48" x14ac:dyDescent="0.3">
      <c r="A10" s="56">
        <v>11</v>
      </c>
      <c r="B10" s="56">
        <v>410</v>
      </c>
      <c r="C10" s="59">
        <v>21</v>
      </c>
      <c r="D10" s="56">
        <v>428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47</v>
      </c>
      <c r="P10" s="34">
        <f>O10/$Q$4</f>
        <v>0.42342342342342343</v>
      </c>
      <c r="Q10" s="34">
        <f>IF(P10=0,0,(P10*((LOG(P10))/LOG(2))))</f>
        <v>-0.52497179900545965</v>
      </c>
      <c r="T10" s="34">
        <f>N10</f>
        <v>22</v>
      </c>
      <c r="U10" s="34">
        <f>COUNTIF(L7:L25,T10)</f>
        <v>9</v>
      </c>
      <c r="V10" s="34">
        <f>U10/(W4-U8)</f>
        <v>0.5625</v>
      </c>
      <c r="W10" s="34">
        <f>IF(V10=0,0,(V10*((LOG(V10))/LOG(2))))</f>
        <v>-0.4669171866886993</v>
      </c>
      <c r="Y10" s="34">
        <f>N10</f>
        <v>22</v>
      </c>
      <c r="Z10" s="34">
        <f>COUNTIF(L26:L43,Y10)</f>
        <v>13</v>
      </c>
      <c r="AA10" s="34">
        <f>Z10/(AB4-Z8)</f>
        <v>0.76470588235294112</v>
      </c>
      <c r="AB10" s="34">
        <f>IF(AA10=0,0,(AA10*((LOG(AA10))/LOG(2))))</f>
        <v>-0.29595885884824796</v>
      </c>
      <c r="AD10" s="34">
        <f>N10</f>
        <v>22</v>
      </c>
      <c r="AE10" s="34">
        <f>COUNTIF(L44:L62,AD10)</f>
        <v>12</v>
      </c>
      <c r="AF10" s="34">
        <f>AE10/(AG4-AE8)</f>
        <v>0.8571428571428571</v>
      </c>
      <c r="AG10" s="34">
        <f>IF(AF10=0,0,(AF10*((LOG(AF10))/LOG(2))))</f>
        <v>-0.19062207543124113</v>
      </c>
      <c r="AI10" s="34">
        <f>N10</f>
        <v>22</v>
      </c>
      <c r="AJ10" s="34">
        <f>COUNTIF(L63:L80,AI10)</f>
        <v>7</v>
      </c>
      <c r="AK10" s="34">
        <f>AJ10/(AL4-AJ8)</f>
        <v>0.58333333333333337</v>
      </c>
      <c r="AL10" s="34">
        <f>IF(AK10=0,0,(AK10*((LOG(AK10))/LOG(2))))</f>
        <v>-0.45360442088707198</v>
      </c>
      <c r="AN10" s="34">
        <f>N10</f>
        <v>22</v>
      </c>
      <c r="AO10" s="34">
        <f>COUNTIF(L81:L99,AN10)</f>
        <v>3</v>
      </c>
      <c r="AP10" s="34">
        <f>AO10/(AQ4-AO8)</f>
        <v>0.5</v>
      </c>
      <c r="AQ10" s="34">
        <f>IF(AP10=0,0,(AP10*((LOG(AP10))/LOG(2))))</f>
        <v>-0.5</v>
      </c>
      <c r="AS10" s="34">
        <f>N10</f>
        <v>22</v>
      </c>
      <c r="AT10" s="34">
        <f>COUNTIF(L100:L117,AS10)</f>
        <v>3</v>
      </c>
      <c r="AU10" s="34">
        <f>AT10/(AV4-AT8)</f>
        <v>0.5</v>
      </c>
      <c r="AV10" s="34">
        <f>IF(AU10=0,0,(AU10*((LOG(AU10))/LOG(2))))</f>
        <v>-0.5</v>
      </c>
    </row>
    <row r="11" spans="1:48" x14ac:dyDescent="0.3">
      <c r="A11" s="56">
        <v>22</v>
      </c>
      <c r="B11" s="56">
        <v>518</v>
      </c>
      <c r="C11" s="59">
        <v>23</v>
      </c>
      <c r="D11" s="56">
        <v>522</v>
      </c>
      <c r="E11" s="59"/>
      <c r="F11" s="56"/>
      <c r="G11" s="62"/>
      <c r="H11" s="62"/>
      <c r="I11" s="40"/>
      <c r="J11" s="40"/>
      <c r="K11" s="41">
        <v>0</v>
      </c>
      <c r="L11">
        <v>22</v>
      </c>
      <c r="N11" s="34"/>
      <c r="O11" s="34"/>
      <c r="P11" s="34"/>
      <c r="Q11" s="34"/>
      <c r="T11" s="34">
        <f>N11</f>
        <v>0</v>
      </c>
      <c r="U11" s="34">
        <f>COUNTIF(L7:L25,T11)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COUNTIF(L26:L43,Y11)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COUNTIF(L44:L62,AD11)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COUNTIF(L63:L80,AI11)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COUNTIF(L81:L99,AN11)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COUNTIF(L100:L117,AS11)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22</v>
      </c>
      <c r="B12" s="56">
        <v>625</v>
      </c>
      <c r="C12" s="59">
        <v>14</v>
      </c>
      <c r="D12" s="56">
        <v>639</v>
      </c>
      <c r="E12" s="59"/>
      <c r="F12" s="56"/>
      <c r="G12" s="62"/>
      <c r="H12" s="62"/>
      <c r="I12" s="40"/>
      <c r="J12" s="40"/>
      <c r="K12" s="41">
        <v>0</v>
      </c>
      <c r="L12">
        <v>21</v>
      </c>
      <c r="N12" s="34"/>
      <c r="O12" s="34"/>
      <c r="P12" s="34"/>
      <c r="Q12" s="34"/>
      <c r="T12" s="34">
        <f>N12</f>
        <v>0</v>
      </c>
      <c r="U12" s="34">
        <f>COUNTIF(L7:L25,T12)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COUNTIF(L26:L43,Y12)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COUNTIF(L44:L62,AD12)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COUNTIF(L63:L80,AI12)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COUNTIF(L81:L99,AN12)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COUNTIF(L100:L117,AS12)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22</v>
      </c>
      <c r="B13" s="56">
        <v>744</v>
      </c>
      <c r="C13" s="59">
        <v>23</v>
      </c>
      <c r="D13" s="56">
        <v>752</v>
      </c>
      <c r="E13" s="59"/>
      <c r="F13" s="56"/>
      <c r="G13" s="62"/>
      <c r="H13" s="62"/>
      <c r="I13" s="40"/>
      <c r="J13" s="40"/>
      <c r="K13" s="41">
        <v>0</v>
      </c>
      <c r="L13">
        <v>22</v>
      </c>
      <c r="N13" s="34"/>
      <c r="O13" s="34"/>
      <c r="P13" s="34"/>
      <c r="Q13" s="34"/>
      <c r="T13" s="34">
        <f>N13</f>
        <v>0</v>
      </c>
      <c r="U13" s="34">
        <f>COUNTIF(L7:L25,T13)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COUNTIF(L26:L43,Y13)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COUNTIF(L44:L62,AD13)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COUNTIF(L63:L80,AI13)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COUNTIF(L81:L99,AN13)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COUNTIF(L100:L117,AS13)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22</v>
      </c>
      <c r="B14" s="56">
        <v>856</v>
      </c>
      <c r="C14" s="59">
        <v>14</v>
      </c>
      <c r="D14" s="56">
        <v>874</v>
      </c>
      <c r="E14" s="59"/>
      <c r="F14" s="56"/>
      <c r="G14" s="62"/>
      <c r="H14" s="62"/>
      <c r="I14" s="40"/>
      <c r="J14" s="40"/>
      <c r="K14" s="41">
        <v>0</v>
      </c>
      <c r="L14">
        <v>21</v>
      </c>
      <c r="N14" s="34"/>
      <c r="O14" s="34"/>
      <c r="P14" s="34"/>
      <c r="Q14" s="34"/>
      <c r="T14" s="34">
        <f>N14</f>
        <v>0</v>
      </c>
      <c r="U14" s="34">
        <f>COUNTIF(L7:L25,T14)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COUNTIF(L26:L43,Y14)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COUNTIF(L44:L62,AD14)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COUNTIF(L63:L80,AI14)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COUNTIF(L81:L99,AN14)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COUNTIF(L100:L117,AS14)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22</v>
      </c>
      <c r="B15" s="56">
        <v>982</v>
      </c>
      <c r="C15" s="59">
        <v>14</v>
      </c>
      <c r="D15" s="56">
        <v>994</v>
      </c>
      <c r="E15" s="59"/>
      <c r="F15" s="56"/>
      <c r="G15" s="62"/>
      <c r="H15" s="62"/>
      <c r="I15" s="40"/>
      <c r="J15" s="40"/>
      <c r="K15" s="41">
        <v>0</v>
      </c>
      <c r="L15">
        <v>21</v>
      </c>
      <c r="P15">
        <f>SUM(P7:P14)</f>
        <v>1</v>
      </c>
      <c r="Q15">
        <f>-SUM(Q7:Q14)</f>
        <v>1.6227915831576376</v>
      </c>
      <c r="V15">
        <f>SUM(V7:V14)</f>
        <v>1</v>
      </c>
      <c r="W15">
        <f>-SUM(W7:W14)</f>
        <v>0.98869940828849745</v>
      </c>
      <c r="AA15">
        <f>SUM(AA7:AA14)</f>
        <v>1</v>
      </c>
      <c r="AB15">
        <f>-SUM(AB7:AB14)</f>
        <v>0.78712658620126885</v>
      </c>
      <c r="AF15">
        <f>SUM(AF7:AF14)</f>
        <v>1</v>
      </c>
      <c r="AG15">
        <f>-SUM(AG7:AG14)</f>
        <v>0.59167277858232736</v>
      </c>
      <c r="AK15">
        <f>SUM(AK7:AK14)</f>
        <v>1</v>
      </c>
      <c r="AL15">
        <f>-SUM(AL7:AL14)</f>
        <v>0.97986875665115281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1.4591479170272446</v>
      </c>
    </row>
    <row r="16" spans="1:48" x14ac:dyDescent="0.3">
      <c r="A16" s="56">
        <v>22</v>
      </c>
      <c r="B16" s="56">
        <v>1099</v>
      </c>
      <c r="C16" s="59">
        <v>23</v>
      </c>
      <c r="D16" s="56">
        <v>1106</v>
      </c>
      <c r="E16" s="59"/>
      <c r="F16" s="56"/>
      <c r="G16" s="62"/>
      <c r="H16" s="62"/>
      <c r="I16" s="40"/>
      <c r="J16" s="40"/>
      <c r="K16" s="41">
        <v>0</v>
      </c>
      <c r="L16">
        <v>22</v>
      </c>
      <c r="P16" s="27" t="s">
        <v>89</v>
      </c>
      <c r="Q16" s="27">
        <f>Q15/(LOG(Q4)/LOG(2))</f>
        <v>0.23884195714228271</v>
      </c>
      <c r="V16" s="27" t="s">
        <v>116</v>
      </c>
      <c r="W16" s="27">
        <f>W15/(LOG(W4)/LOG(2))</f>
        <v>0.23274865335143341</v>
      </c>
      <c r="AA16" s="27" t="s">
        <v>119</v>
      </c>
      <c r="AB16" s="27">
        <f>AB15/(LOG(AB4)/LOG(2))</f>
        <v>0.18876276813827922</v>
      </c>
      <c r="AF16" s="27" t="s">
        <v>120</v>
      </c>
      <c r="AG16" s="27">
        <f>AG15/(LOG(AG4)/LOG(2))</f>
        <v>0.13928504587468524</v>
      </c>
      <c r="AK16" s="27" t="s">
        <v>121</v>
      </c>
      <c r="AL16" s="27">
        <f>AL15/(LOG(AL4)/LOG(2))</f>
        <v>0.23498474344556111</v>
      </c>
      <c r="AP16" s="27" t="s">
        <v>122</v>
      </c>
      <c r="AQ16" s="27">
        <f>AQ15/(LOG(AQ4)/LOG(2))</f>
        <v>0.23540891336663824</v>
      </c>
      <c r="AU16" s="27" t="s">
        <v>123</v>
      </c>
      <c r="AV16" s="27">
        <f>AV15/(LOG(AV4)/LOG(2))</f>
        <v>0.34992186107005474</v>
      </c>
    </row>
    <row r="17" spans="1:22" x14ac:dyDescent="0.3">
      <c r="A17" s="56">
        <v>22</v>
      </c>
      <c r="B17" s="56">
        <v>1212</v>
      </c>
      <c r="C17" s="59">
        <v>23</v>
      </c>
      <c r="D17" s="56">
        <v>1219</v>
      </c>
      <c r="E17" s="59"/>
      <c r="F17" s="56"/>
      <c r="G17" s="62"/>
      <c r="H17" s="62"/>
      <c r="I17" s="40"/>
      <c r="J17" s="40"/>
      <c r="K17" s="41">
        <v>0</v>
      </c>
      <c r="L17">
        <v>22</v>
      </c>
    </row>
    <row r="18" spans="1:22" x14ac:dyDescent="0.3">
      <c r="A18" s="56">
        <v>22</v>
      </c>
      <c r="B18" s="56">
        <v>1326</v>
      </c>
      <c r="C18" s="59">
        <v>23</v>
      </c>
      <c r="D18" s="56">
        <v>1332</v>
      </c>
      <c r="E18" s="59"/>
      <c r="F18" s="56"/>
      <c r="G18" s="62"/>
      <c r="H18" s="62"/>
      <c r="I18" s="40"/>
      <c r="J18" s="40"/>
      <c r="K18" s="41">
        <v>0</v>
      </c>
      <c r="L18">
        <v>22</v>
      </c>
    </row>
    <row r="19" spans="1:22" x14ac:dyDescent="0.3">
      <c r="A19" s="56">
        <v>22</v>
      </c>
      <c r="B19" s="56">
        <v>1440</v>
      </c>
      <c r="C19" s="59">
        <v>14</v>
      </c>
      <c r="D19" s="56">
        <v>1454</v>
      </c>
      <c r="E19" s="59"/>
      <c r="F19" s="56"/>
      <c r="G19" s="62"/>
      <c r="H19" s="62"/>
      <c r="I19" s="40"/>
      <c r="J19" s="40"/>
      <c r="K19" s="41">
        <v>0</v>
      </c>
      <c r="L19">
        <v>21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22</v>
      </c>
      <c r="B20" s="56">
        <v>1559</v>
      </c>
      <c r="C20" s="59">
        <v>14</v>
      </c>
      <c r="D20" s="56">
        <v>1577</v>
      </c>
      <c r="E20" s="59"/>
      <c r="F20" s="56"/>
      <c r="G20" s="62"/>
      <c r="H20" s="62"/>
      <c r="I20" s="40"/>
      <c r="J20" s="40"/>
      <c r="K20" s="41">
        <v>0</v>
      </c>
      <c r="L20">
        <v>21</v>
      </c>
      <c r="N20" s="38">
        <f>COUNTIF(L7:L117,G3)</f>
        <v>40</v>
      </c>
      <c r="O20" s="38"/>
      <c r="P20" s="45">
        <v>19</v>
      </c>
      <c r="Q20" s="45">
        <v>18</v>
      </c>
      <c r="R20" s="45">
        <v>19</v>
      </c>
      <c r="S20" s="45">
        <v>18</v>
      </c>
      <c r="T20" s="45">
        <v>19</v>
      </c>
      <c r="U20" s="45">
        <v>18</v>
      </c>
      <c r="V20" s="44"/>
    </row>
    <row r="21" spans="1:22" x14ac:dyDescent="0.3">
      <c r="A21" s="56">
        <v>22</v>
      </c>
      <c r="B21" s="56">
        <v>1680</v>
      </c>
      <c r="C21" s="59">
        <v>14</v>
      </c>
      <c r="D21" s="56">
        <v>1692</v>
      </c>
      <c r="E21" s="59"/>
      <c r="F21" s="56"/>
      <c r="G21" s="62"/>
      <c r="H21" s="62"/>
      <c r="I21" s="40"/>
      <c r="J21" s="40"/>
      <c r="K21" s="41">
        <v>0</v>
      </c>
      <c r="L21">
        <v>21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22</v>
      </c>
      <c r="B22" s="56">
        <v>1798</v>
      </c>
      <c r="C22" s="59">
        <v>23</v>
      </c>
      <c r="D22" s="56">
        <v>1805</v>
      </c>
      <c r="E22" s="59"/>
      <c r="F22" s="56"/>
      <c r="G22" s="62"/>
      <c r="H22" s="62"/>
      <c r="I22" s="40"/>
      <c r="J22" s="40"/>
      <c r="K22" s="41">
        <v>0</v>
      </c>
      <c r="L22">
        <v>22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1918</v>
      </c>
      <c r="C23" s="59">
        <v>21</v>
      </c>
      <c r="D23" s="56">
        <v>1929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22</v>
      </c>
      <c r="B24" s="56">
        <v>2033</v>
      </c>
      <c r="C24" s="59">
        <v>23</v>
      </c>
      <c r="D24" s="56">
        <v>2043</v>
      </c>
      <c r="E24" s="59"/>
      <c r="F24" s="56"/>
      <c r="G24" s="62"/>
      <c r="H24" s="62"/>
      <c r="I24" s="40"/>
      <c r="J24" s="40"/>
      <c r="K24" s="41">
        <v>0</v>
      </c>
      <c r="L24">
        <v>22</v>
      </c>
      <c r="O24" s="43" t="s">
        <v>105</v>
      </c>
      <c r="P24" s="45">
        <f>U8</f>
        <v>3</v>
      </c>
      <c r="Q24" s="45">
        <f>Z8</f>
        <v>1</v>
      </c>
      <c r="R24" s="45">
        <f>AE8</f>
        <v>5</v>
      </c>
      <c r="S24" s="45">
        <f>AJ8</f>
        <v>6</v>
      </c>
      <c r="T24" s="45">
        <f>AO8</f>
        <v>13</v>
      </c>
      <c r="U24" s="45">
        <f>AT8</f>
        <v>12</v>
      </c>
      <c r="V24" s="43"/>
    </row>
    <row r="25" spans="1:22" x14ac:dyDescent="0.3">
      <c r="A25" s="56">
        <v>22</v>
      </c>
      <c r="B25" s="56">
        <v>2160</v>
      </c>
      <c r="C25" s="59">
        <v>23</v>
      </c>
      <c r="D25" s="56">
        <v>2176</v>
      </c>
      <c r="E25" s="59"/>
      <c r="F25" s="56"/>
      <c r="G25" s="62"/>
      <c r="H25" s="62"/>
      <c r="I25" s="40"/>
      <c r="J25" s="40"/>
      <c r="K25" s="41">
        <v>0</v>
      </c>
      <c r="L25">
        <v>22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22</v>
      </c>
      <c r="B26" s="57">
        <v>2281</v>
      </c>
      <c r="C26" s="60">
        <v>23</v>
      </c>
      <c r="D26" s="57">
        <v>2287</v>
      </c>
      <c r="E26" s="60"/>
      <c r="F26" s="57"/>
      <c r="G26" s="63"/>
      <c r="H26" s="63"/>
      <c r="I26" s="39"/>
      <c r="J26" s="39"/>
      <c r="K26" s="49">
        <v>0</v>
      </c>
      <c r="L26">
        <v>22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22</v>
      </c>
      <c r="B27" s="57">
        <v>2392</v>
      </c>
      <c r="C27" s="60">
        <v>14</v>
      </c>
      <c r="D27" s="57">
        <v>2407</v>
      </c>
      <c r="E27" s="60"/>
      <c r="F27" s="57"/>
      <c r="G27" s="63"/>
      <c r="H27" s="63"/>
      <c r="I27" s="39"/>
      <c r="J27" s="39"/>
      <c r="K27" s="49">
        <v>0</v>
      </c>
      <c r="L27">
        <v>21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22</v>
      </c>
      <c r="B28" s="57">
        <v>2512</v>
      </c>
      <c r="C28" s="60">
        <v>14</v>
      </c>
      <c r="D28" s="57">
        <v>2526</v>
      </c>
      <c r="E28" s="60"/>
      <c r="F28" s="57"/>
      <c r="G28" s="63"/>
      <c r="H28" s="63"/>
      <c r="I28" s="39"/>
      <c r="J28" s="39"/>
      <c r="K28" s="49">
        <v>0</v>
      </c>
      <c r="L28">
        <v>21</v>
      </c>
      <c r="N28" s="39"/>
      <c r="O28" s="48" t="s">
        <v>109</v>
      </c>
      <c r="P28">
        <f>D25/P20</f>
        <v>114.52631578947368</v>
      </c>
      <c r="Q28">
        <f>(D43-D25)/Q20</f>
        <v>113.38888888888889</v>
      </c>
      <c r="R28">
        <f>(D62-D43)/R20</f>
        <v>112.52631578947368</v>
      </c>
      <c r="S28">
        <f>(D80-D62)/S20</f>
        <v>109.22222222222223</v>
      </c>
      <c r="T28">
        <f>(D99-D80)/T20</f>
        <v>109.05263157894737</v>
      </c>
      <c r="U28">
        <f>(D117-D99)/U20</f>
        <v>104.27777777777777</v>
      </c>
    </row>
    <row r="29" spans="1:22" x14ac:dyDescent="0.3">
      <c r="A29" s="57">
        <v>22</v>
      </c>
      <c r="B29" s="57">
        <v>2631</v>
      </c>
      <c r="C29" s="60">
        <v>23</v>
      </c>
      <c r="D29" s="57">
        <v>2641</v>
      </c>
      <c r="E29" s="60"/>
      <c r="F29" s="57"/>
      <c r="G29" s="63"/>
      <c r="H29" s="63"/>
      <c r="I29" s="39"/>
      <c r="J29" s="39"/>
      <c r="K29" s="49">
        <v>0</v>
      </c>
      <c r="L29">
        <v>22</v>
      </c>
    </row>
    <row r="30" spans="1:22" x14ac:dyDescent="0.3">
      <c r="A30" s="57">
        <v>22</v>
      </c>
      <c r="B30" s="57">
        <v>2744</v>
      </c>
      <c r="C30" s="60">
        <v>23</v>
      </c>
      <c r="D30" s="57">
        <v>2751</v>
      </c>
      <c r="E30" s="60"/>
      <c r="F30" s="57"/>
      <c r="G30" s="63"/>
      <c r="H30" s="63"/>
      <c r="I30" s="39"/>
      <c r="J30" s="39"/>
      <c r="K30" s="49">
        <v>0</v>
      </c>
      <c r="L30">
        <v>22</v>
      </c>
    </row>
    <row r="31" spans="1:22" x14ac:dyDescent="0.3">
      <c r="A31" s="57">
        <v>22</v>
      </c>
      <c r="B31" s="57">
        <v>2856</v>
      </c>
      <c r="C31" s="60">
        <v>23</v>
      </c>
      <c r="D31" s="57">
        <v>2864</v>
      </c>
      <c r="E31" s="60"/>
      <c r="F31" s="57"/>
      <c r="G31" s="63"/>
      <c r="H31" s="63"/>
      <c r="I31" s="39"/>
      <c r="J31" s="39"/>
      <c r="K31" s="49">
        <v>0</v>
      </c>
      <c r="L31">
        <v>22</v>
      </c>
    </row>
    <row r="32" spans="1:22" x14ac:dyDescent="0.3">
      <c r="A32" s="57">
        <v>22</v>
      </c>
      <c r="B32" s="57">
        <v>2969</v>
      </c>
      <c r="C32" s="60">
        <v>23</v>
      </c>
      <c r="D32" s="57">
        <v>2977</v>
      </c>
      <c r="E32" s="60"/>
      <c r="F32" s="57"/>
      <c r="G32" s="63"/>
      <c r="H32" s="63"/>
      <c r="I32" s="39"/>
      <c r="J32" s="39"/>
      <c r="K32" s="49">
        <v>0</v>
      </c>
      <c r="L32">
        <v>22</v>
      </c>
    </row>
    <row r="33" spans="1:12" x14ac:dyDescent="0.3">
      <c r="A33" s="57">
        <v>22</v>
      </c>
      <c r="B33" s="57">
        <v>3082</v>
      </c>
      <c r="C33" s="60">
        <v>23</v>
      </c>
      <c r="D33" s="57">
        <v>3090</v>
      </c>
      <c r="E33" s="60"/>
      <c r="F33" s="57"/>
      <c r="G33" s="63"/>
      <c r="H33" s="63"/>
      <c r="I33" s="39"/>
      <c r="J33" s="39"/>
      <c r="K33" s="49">
        <v>0</v>
      </c>
      <c r="L33">
        <v>22</v>
      </c>
    </row>
    <row r="34" spans="1:12" x14ac:dyDescent="0.3">
      <c r="A34" s="57">
        <v>22</v>
      </c>
      <c r="B34" s="57">
        <v>3199</v>
      </c>
      <c r="C34" s="60">
        <v>14</v>
      </c>
      <c r="D34" s="57">
        <v>3214</v>
      </c>
      <c r="E34" s="60"/>
      <c r="F34" s="57"/>
      <c r="G34" s="63"/>
      <c r="H34" s="63"/>
      <c r="I34" s="39"/>
      <c r="J34" s="39"/>
      <c r="K34" s="49">
        <v>0</v>
      </c>
      <c r="L34">
        <v>21</v>
      </c>
    </row>
    <row r="35" spans="1:12" x14ac:dyDescent="0.3">
      <c r="A35" s="57">
        <v>11</v>
      </c>
      <c r="B35" s="57">
        <v>3334</v>
      </c>
      <c r="C35" s="60">
        <v>21</v>
      </c>
      <c r="D35" s="57">
        <v>3345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22</v>
      </c>
      <c r="B36" s="57">
        <v>3435</v>
      </c>
      <c r="C36" s="60">
        <v>23</v>
      </c>
      <c r="D36" s="57">
        <v>3439</v>
      </c>
      <c r="E36" s="60"/>
      <c r="F36" s="57"/>
      <c r="G36" s="63"/>
      <c r="H36" s="63"/>
      <c r="I36" s="39"/>
      <c r="J36" s="39"/>
      <c r="K36" s="49">
        <v>0</v>
      </c>
      <c r="L36">
        <v>22</v>
      </c>
    </row>
    <row r="37" spans="1:12" x14ac:dyDescent="0.3">
      <c r="A37" s="57">
        <v>22</v>
      </c>
      <c r="B37" s="57">
        <v>3543</v>
      </c>
      <c r="C37" s="60">
        <v>14</v>
      </c>
      <c r="D37" s="57">
        <v>3555</v>
      </c>
      <c r="E37" s="60"/>
      <c r="F37" s="57"/>
      <c r="G37" s="63"/>
      <c r="H37" s="63"/>
      <c r="I37" s="39"/>
      <c r="J37" s="39"/>
      <c r="K37" s="49">
        <v>0</v>
      </c>
      <c r="L37">
        <v>21</v>
      </c>
    </row>
    <row r="38" spans="1:12" x14ac:dyDescent="0.3">
      <c r="A38" s="57">
        <v>22</v>
      </c>
      <c r="B38" s="57">
        <v>3658</v>
      </c>
      <c r="C38" s="60">
        <v>23</v>
      </c>
      <c r="D38" s="57">
        <v>3664</v>
      </c>
      <c r="E38" s="60"/>
      <c r="F38" s="57"/>
      <c r="G38" s="63"/>
      <c r="H38" s="63"/>
      <c r="I38" s="39"/>
      <c r="J38" s="39"/>
      <c r="K38" s="49">
        <v>0</v>
      </c>
      <c r="L38">
        <v>22</v>
      </c>
    </row>
    <row r="39" spans="1:12" x14ac:dyDescent="0.3">
      <c r="A39" s="57">
        <v>22</v>
      </c>
      <c r="B39" s="57">
        <v>3766</v>
      </c>
      <c r="C39" s="60">
        <v>23</v>
      </c>
      <c r="D39" s="57">
        <v>3772</v>
      </c>
      <c r="E39" s="60"/>
      <c r="F39" s="57"/>
      <c r="G39" s="63"/>
      <c r="H39" s="63"/>
      <c r="I39" s="39"/>
      <c r="J39" s="39"/>
      <c r="K39" s="49">
        <v>0</v>
      </c>
      <c r="L39">
        <v>22</v>
      </c>
    </row>
    <row r="40" spans="1:12" x14ac:dyDescent="0.3">
      <c r="A40" s="57">
        <v>22</v>
      </c>
      <c r="B40" s="57">
        <v>3875</v>
      </c>
      <c r="C40" s="60">
        <v>23</v>
      </c>
      <c r="D40" s="57">
        <v>3882</v>
      </c>
      <c r="E40" s="60"/>
      <c r="F40" s="57"/>
      <c r="G40" s="63"/>
      <c r="H40" s="63"/>
      <c r="I40" s="39"/>
      <c r="J40" s="39"/>
      <c r="K40" s="49">
        <v>0</v>
      </c>
      <c r="L40">
        <v>22</v>
      </c>
    </row>
    <row r="41" spans="1:12" x14ac:dyDescent="0.3">
      <c r="A41" s="57">
        <v>22</v>
      </c>
      <c r="B41" s="57">
        <v>3992</v>
      </c>
      <c r="C41" s="60">
        <v>23</v>
      </c>
      <c r="D41" s="57">
        <v>3996</v>
      </c>
      <c r="E41" s="60"/>
      <c r="F41" s="57"/>
      <c r="G41" s="63"/>
      <c r="H41" s="63"/>
      <c r="I41" s="39"/>
      <c r="J41" s="39"/>
      <c r="K41" s="49">
        <v>0</v>
      </c>
      <c r="L41">
        <v>22</v>
      </c>
    </row>
    <row r="42" spans="1:12" x14ac:dyDescent="0.3">
      <c r="A42" s="57">
        <v>22</v>
      </c>
      <c r="B42" s="57">
        <v>4100</v>
      </c>
      <c r="C42" s="60">
        <v>23</v>
      </c>
      <c r="D42" s="57">
        <v>4106</v>
      </c>
      <c r="E42" s="60"/>
      <c r="F42" s="57"/>
      <c r="G42" s="63"/>
      <c r="H42" s="63"/>
      <c r="I42" s="39"/>
      <c r="J42" s="39"/>
      <c r="K42" s="49">
        <v>0</v>
      </c>
      <c r="L42">
        <v>22</v>
      </c>
    </row>
    <row r="43" spans="1:12" x14ac:dyDescent="0.3">
      <c r="A43" s="57">
        <v>22</v>
      </c>
      <c r="B43" s="57">
        <v>4210</v>
      </c>
      <c r="C43" s="60">
        <v>23</v>
      </c>
      <c r="D43" s="57">
        <v>4217</v>
      </c>
      <c r="E43" s="60"/>
      <c r="F43" s="57"/>
      <c r="G43" s="63"/>
      <c r="H43" s="63"/>
      <c r="I43" s="39"/>
      <c r="J43" s="39"/>
      <c r="K43" s="49">
        <v>0</v>
      </c>
      <c r="L43">
        <v>22</v>
      </c>
    </row>
    <row r="44" spans="1:12" x14ac:dyDescent="0.3">
      <c r="A44" s="56">
        <v>22</v>
      </c>
      <c r="B44" s="56">
        <v>4325</v>
      </c>
      <c r="C44" s="59">
        <v>23</v>
      </c>
      <c r="D44" s="56">
        <v>4333</v>
      </c>
      <c r="E44" s="59"/>
      <c r="F44" s="56"/>
      <c r="G44" s="62"/>
      <c r="H44" s="62"/>
      <c r="I44" s="40"/>
      <c r="J44" s="40"/>
      <c r="K44" s="41">
        <v>0</v>
      </c>
      <c r="L44">
        <v>22</v>
      </c>
    </row>
    <row r="45" spans="1:12" x14ac:dyDescent="0.3">
      <c r="A45" s="56">
        <v>22</v>
      </c>
      <c r="B45" s="56">
        <v>4435</v>
      </c>
      <c r="C45" s="59">
        <v>23</v>
      </c>
      <c r="D45" s="56">
        <v>4442</v>
      </c>
      <c r="E45" s="59"/>
      <c r="F45" s="56"/>
      <c r="G45" s="62"/>
      <c r="H45" s="62"/>
      <c r="I45" s="40"/>
      <c r="J45" s="40"/>
      <c r="K45" s="41">
        <v>0</v>
      </c>
      <c r="L45">
        <v>22</v>
      </c>
    </row>
    <row r="46" spans="1:12" x14ac:dyDescent="0.3">
      <c r="A46" s="56">
        <v>22</v>
      </c>
      <c r="B46" s="56">
        <v>4552</v>
      </c>
      <c r="C46" s="59">
        <v>23</v>
      </c>
      <c r="D46" s="56">
        <v>4559</v>
      </c>
      <c r="E46" s="59"/>
      <c r="F46" s="56"/>
      <c r="G46" s="62"/>
      <c r="H46" s="62"/>
      <c r="I46" s="40"/>
      <c r="J46" s="40"/>
      <c r="K46" s="41">
        <v>0</v>
      </c>
      <c r="L46">
        <v>22</v>
      </c>
    </row>
    <row r="47" spans="1:12" x14ac:dyDescent="0.3">
      <c r="A47" s="56">
        <v>22</v>
      </c>
      <c r="B47" s="56">
        <v>4663</v>
      </c>
      <c r="C47" s="59">
        <v>23</v>
      </c>
      <c r="D47" s="56">
        <v>4671</v>
      </c>
      <c r="E47" s="59"/>
      <c r="F47" s="56"/>
      <c r="G47" s="62"/>
      <c r="H47" s="62"/>
      <c r="I47" s="40"/>
      <c r="J47" s="40"/>
      <c r="K47" s="41">
        <v>0</v>
      </c>
      <c r="L47">
        <v>22</v>
      </c>
    </row>
    <row r="48" spans="1:12" x14ac:dyDescent="0.3">
      <c r="A48" s="56">
        <v>11</v>
      </c>
      <c r="B48" s="56">
        <v>4776</v>
      </c>
      <c r="C48" s="59">
        <v>21</v>
      </c>
      <c r="D48" s="56">
        <v>4793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6">
        <v>22</v>
      </c>
      <c r="B49" s="56">
        <v>4890</v>
      </c>
      <c r="C49" s="59">
        <v>23</v>
      </c>
      <c r="D49" s="56">
        <v>4894</v>
      </c>
      <c r="E49" s="59"/>
      <c r="F49" s="56"/>
      <c r="G49" s="62"/>
      <c r="H49" s="62"/>
      <c r="I49" s="40"/>
      <c r="J49" s="40"/>
      <c r="K49" s="41">
        <v>0</v>
      </c>
      <c r="L49">
        <v>22</v>
      </c>
    </row>
    <row r="50" spans="1:12" x14ac:dyDescent="0.3">
      <c r="A50" s="56">
        <v>22</v>
      </c>
      <c r="B50" s="56">
        <v>4998</v>
      </c>
      <c r="C50" s="59">
        <v>23</v>
      </c>
      <c r="D50" s="56">
        <v>5002</v>
      </c>
      <c r="E50" s="59"/>
      <c r="F50" s="56"/>
      <c r="G50" s="62"/>
      <c r="H50" s="62"/>
      <c r="I50" s="40"/>
      <c r="J50" s="40"/>
      <c r="K50" s="41">
        <v>0</v>
      </c>
      <c r="L50">
        <v>22</v>
      </c>
    </row>
    <row r="51" spans="1:12" x14ac:dyDescent="0.3">
      <c r="A51" s="56">
        <v>22</v>
      </c>
      <c r="B51" s="56">
        <v>5110</v>
      </c>
      <c r="C51" s="59">
        <v>14</v>
      </c>
      <c r="D51" s="56">
        <v>5121</v>
      </c>
      <c r="E51" s="59"/>
      <c r="F51" s="56"/>
      <c r="G51" s="62"/>
      <c r="H51" s="62"/>
      <c r="I51" s="40"/>
      <c r="J51" s="40"/>
      <c r="K51" s="41">
        <v>0</v>
      </c>
      <c r="L51">
        <v>21</v>
      </c>
    </row>
    <row r="52" spans="1:12" x14ac:dyDescent="0.3">
      <c r="A52" s="56">
        <v>22</v>
      </c>
      <c r="B52" s="56">
        <v>5233</v>
      </c>
      <c r="C52" s="59">
        <v>23</v>
      </c>
      <c r="D52" s="56">
        <v>5240</v>
      </c>
      <c r="E52" s="59"/>
      <c r="F52" s="56"/>
      <c r="G52" s="62"/>
      <c r="H52" s="62"/>
      <c r="I52" s="40"/>
      <c r="J52" s="40"/>
      <c r="K52" s="41">
        <v>0</v>
      </c>
      <c r="L52">
        <v>22</v>
      </c>
    </row>
    <row r="53" spans="1:12" x14ac:dyDescent="0.3">
      <c r="A53" s="56">
        <v>22</v>
      </c>
      <c r="B53" s="56">
        <v>5345</v>
      </c>
      <c r="C53" s="59">
        <v>23</v>
      </c>
      <c r="D53" s="56">
        <v>5367</v>
      </c>
      <c r="E53" s="59"/>
      <c r="F53" s="56"/>
      <c r="G53" s="62"/>
      <c r="H53" s="62"/>
      <c r="I53" s="40"/>
      <c r="J53" s="40"/>
      <c r="K53" s="41">
        <v>0</v>
      </c>
      <c r="L53">
        <v>22</v>
      </c>
    </row>
    <row r="54" spans="1:12" x14ac:dyDescent="0.3">
      <c r="A54" s="56">
        <v>22</v>
      </c>
      <c r="B54" s="56">
        <v>5470</v>
      </c>
      <c r="C54" s="59">
        <v>23</v>
      </c>
      <c r="D54" s="56">
        <v>5478</v>
      </c>
      <c r="E54" s="59"/>
      <c r="F54" s="56"/>
      <c r="G54" s="62"/>
      <c r="H54" s="62"/>
      <c r="I54" s="40"/>
      <c r="J54" s="40"/>
      <c r="K54" s="41">
        <v>0</v>
      </c>
      <c r="L54">
        <v>22</v>
      </c>
    </row>
    <row r="55" spans="1:12" x14ac:dyDescent="0.3">
      <c r="A55" s="56">
        <v>11</v>
      </c>
      <c r="B55" s="56">
        <v>5583</v>
      </c>
      <c r="C55" s="59">
        <v>21</v>
      </c>
      <c r="D55" s="56">
        <v>5593</v>
      </c>
      <c r="E55" s="59"/>
      <c r="F55" s="56"/>
      <c r="G55" s="62"/>
      <c r="H55" s="62"/>
      <c r="I55" s="40"/>
      <c r="J55" s="40"/>
      <c r="K55" s="41">
        <v>0</v>
      </c>
      <c r="L55">
        <v>12</v>
      </c>
    </row>
    <row r="56" spans="1:12" x14ac:dyDescent="0.3">
      <c r="A56" s="56">
        <v>22</v>
      </c>
      <c r="B56" s="56">
        <v>5683</v>
      </c>
      <c r="C56" s="59">
        <v>23</v>
      </c>
      <c r="D56" s="56">
        <v>5688</v>
      </c>
      <c r="E56" s="59"/>
      <c r="F56" s="56"/>
      <c r="G56" s="62"/>
      <c r="H56" s="62"/>
      <c r="I56" s="40"/>
      <c r="J56" s="40"/>
      <c r="K56" s="41">
        <v>0</v>
      </c>
      <c r="L56">
        <v>22</v>
      </c>
    </row>
    <row r="57" spans="1:12" x14ac:dyDescent="0.3">
      <c r="A57" s="56">
        <v>22</v>
      </c>
      <c r="B57" s="56">
        <v>5798</v>
      </c>
      <c r="C57" s="59">
        <v>14</v>
      </c>
      <c r="D57" s="56">
        <v>5811</v>
      </c>
      <c r="E57" s="59"/>
      <c r="F57" s="56"/>
      <c r="G57" s="62"/>
      <c r="H57" s="62"/>
      <c r="I57" s="40"/>
      <c r="J57" s="40"/>
      <c r="K57" s="41">
        <v>0</v>
      </c>
      <c r="L57">
        <v>21</v>
      </c>
    </row>
    <row r="58" spans="1:12" x14ac:dyDescent="0.3">
      <c r="A58" s="56">
        <v>22</v>
      </c>
      <c r="B58" s="56">
        <v>5912</v>
      </c>
      <c r="C58" s="59">
        <v>23</v>
      </c>
      <c r="D58" s="56">
        <v>5916</v>
      </c>
      <c r="E58" s="59"/>
      <c r="F58" s="56"/>
      <c r="G58" s="62"/>
      <c r="H58" s="62"/>
      <c r="I58" s="40"/>
      <c r="J58" s="40"/>
      <c r="K58" s="41">
        <v>0</v>
      </c>
      <c r="L58">
        <v>22</v>
      </c>
    </row>
    <row r="59" spans="1:12" x14ac:dyDescent="0.3">
      <c r="A59" s="56">
        <v>22</v>
      </c>
      <c r="B59" s="56">
        <v>6020</v>
      </c>
      <c r="C59" s="59">
        <v>23</v>
      </c>
      <c r="D59" s="56">
        <v>6027</v>
      </c>
      <c r="E59" s="59"/>
      <c r="F59" s="56"/>
      <c r="G59" s="62"/>
      <c r="H59" s="62"/>
      <c r="I59" s="40"/>
      <c r="J59" s="40"/>
      <c r="K59" s="41">
        <v>0</v>
      </c>
      <c r="L59">
        <v>22</v>
      </c>
    </row>
    <row r="60" spans="1:12" x14ac:dyDescent="0.3">
      <c r="A60" s="56">
        <v>11</v>
      </c>
      <c r="B60" s="56">
        <v>6131</v>
      </c>
      <c r="C60" s="59">
        <v>21</v>
      </c>
      <c r="D60" s="56">
        <v>6141</v>
      </c>
      <c r="E60" s="59"/>
      <c r="F60" s="56"/>
      <c r="G60" s="62"/>
      <c r="H60" s="62"/>
      <c r="I60" s="40"/>
      <c r="J60" s="40"/>
      <c r="K60" s="41">
        <v>0</v>
      </c>
      <c r="L60">
        <v>12</v>
      </c>
    </row>
    <row r="61" spans="1:12" x14ac:dyDescent="0.3">
      <c r="A61" s="56">
        <v>11</v>
      </c>
      <c r="B61" s="56">
        <v>6235</v>
      </c>
      <c r="C61" s="59">
        <v>21</v>
      </c>
      <c r="D61" s="56">
        <v>6245</v>
      </c>
      <c r="E61" s="59"/>
      <c r="F61" s="56"/>
      <c r="G61" s="62"/>
      <c r="H61" s="62"/>
      <c r="I61" s="40"/>
      <c r="J61" s="40"/>
      <c r="K61" s="41">
        <v>0</v>
      </c>
      <c r="L61">
        <v>12</v>
      </c>
    </row>
    <row r="62" spans="1:12" x14ac:dyDescent="0.3">
      <c r="A62" s="56">
        <v>11</v>
      </c>
      <c r="B62" s="56">
        <v>6334</v>
      </c>
      <c r="C62" s="59">
        <v>21</v>
      </c>
      <c r="D62" s="56">
        <v>6355</v>
      </c>
      <c r="E62" s="59"/>
      <c r="F62" s="56"/>
      <c r="G62" s="62"/>
      <c r="H62" s="62"/>
      <c r="I62" s="40"/>
      <c r="J62" s="40"/>
      <c r="K62" s="41">
        <v>0</v>
      </c>
      <c r="L62">
        <v>12</v>
      </c>
    </row>
    <row r="63" spans="1:12" x14ac:dyDescent="0.3">
      <c r="A63" s="57">
        <v>22</v>
      </c>
      <c r="B63" s="57">
        <v>6444</v>
      </c>
      <c r="C63" s="60">
        <v>14</v>
      </c>
      <c r="D63" s="57">
        <v>6461</v>
      </c>
      <c r="E63" s="60"/>
      <c r="F63" s="57"/>
      <c r="G63" s="63"/>
      <c r="H63" s="63"/>
      <c r="I63" s="39"/>
      <c r="J63" s="39"/>
      <c r="K63" s="49">
        <v>0</v>
      </c>
      <c r="L63">
        <v>21</v>
      </c>
    </row>
    <row r="64" spans="1:12" x14ac:dyDescent="0.3">
      <c r="A64" s="57">
        <v>11</v>
      </c>
      <c r="B64" s="57">
        <v>6560</v>
      </c>
      <c r="C64" s="60">
        <v>21</v>
      </c>
      <c r="D64" s="57">
        <v>6581</v>
      </c>
      <c r="E64" s="60"/>
      <c r="F64" s="57"/>
      <c r="G64" s="63"/>
      <c r="H64" s="63"/>
      <c r="I64" s="39"/>
      <c r="J64" s="39"/>
      <c r="K64" s="49">
        <v>0</v>
      </c>
      <c r="L64">
        <v>12</v>
      </c>
    </row>
    <row r="65" spans="1:12" x14ac:dyDescent="0.3">
      <c r="A65" s="57">
        <v>22</v>
      </c>
      <c r="B65" s="57">
        <v>6678</v>
      </c>
      <c r="C65" s="60">
        <v>14</v>
      </c>
      <c r="D65" s="57">
        <v>6690</v>
      </c>
      <c r="E65" s="60"/>
      <c r="F65" s="57"/>
      <c r="G65" s="63"/>
      <c r="H65" s="63"/>
      <c r="I65" s="39"/>
      <c r="J65" s="39"/>
      <c r="K65" s="49">
        <v>0</v>
      </c>
      <c r="L65">
        <v>21</v>
      </c>
    </row>
    <row r="66" spans="1:12" x14ac:dyDescent="0.3">
      <c r="A66" s="57">
        <v>11</v>
      </c>
      <c r="B66" s="57">
        <v>6806</v>
      </c>
      <c r="C66" s="60">
        <v>21</v>
      </c>
      <c r="D66" s="57">
        <v>6821</v>
      </c>
      <c r="E66" s="60"/>
      <c r="F66" s="57"/>
      <c r="G66" s="63"/>
      <c r="H66" s="63"/>
      <c r="I66" s="39"/>
      <c r="J66" s="39"/>
      <c r="K66" s="49">
        <v>0</v>
      </c>
      <c r="L66">
        <v>12</v>
      </c>
    </row>
    <row r="67" spans="1:12" x14ac:dyDescent="0.3">
      <c r="A67" s="57">
        <v>22</v>
      </c>
      <c r="B67" s="57">
        <v>6910</v>
      </c>
      <c r="C67" s="60">
        <v>14</v>
      </c>
      <c r="D67" s="57">
        <v>6929</v>
      </c>
      <c r="E67" s="60"/>
      <c r="F67" s="57"/>
      <c r="G67" s="63"/>
      <c r="H67" s="63"/>
      <c r="I67" s="39"/>
      <c r="J67" s="39"/>
      <c r="K67" s="49">
        <v>0</v>
      </c>
      <c r="L67">
        <v>21</v>
      </c>
    </row>
    <row r="68" spans="1:12" x14ac:dyDescent="0.3">
      <c r="A68" s="57">
        <v>22</v>
      </c>
      <c r="B68" s="57">
        <v>7035</v>
      </c>
      <c r="C68" s="60">
        <v>14</v>
      </c>
      <c r="D68" s="57">
        <v>7048</v>
      </c>
      <c r="E68" s="60"/>
      <c r="F68" s="57"/>
      <c r="G68" s="63"/>
      <c r="H68" s="63"/>
      <c r="I68" s="39"/>
      <c r="J68" s="39"/>
      <c r="K68" s="49">
        <v>0</v>
      </c>
      <c r="L68">
        <v>21</v>
      </c>
    </row>
    <row r="69" spans="1:12" x14ac:dyDescent="0.3">
      <c r="A69" s="57">
        <v>22</v>
      </c>
      <c r="B69" s="57">
        <v>7150</v>
      </c>
      <c r="C69" s="60">
        <v>23</v>
      </c>
      <c r="D69" s="57">
        <v>7154</v>
      </c>
      <c r="E69" s="60"/>
      <c r="F69" s="57"/>
      <c r="G69" s="63"/>
      <c r="H69" s="63"/>
      <c r="I69" s="39"/>
      <c r="J69" s="39"/>
      <c r="K69" s="49">
        <v>0</v>
      </c>
      <c r="L69">
        <v>22</v>
      </c>
    </row>
    <row r="70" spans="1:12" x14ac:dyDescent="0.3">
      <c r="A70" s="57">
        <v>11</v>
      </c>
      <c r="B70" s="57">
        <v>7252</v>
      </c>
      <c r="C70" s="60">
        <v>21</v>
      </c>
      <c r="D70" s="57">
        <v>7262</v>
      </c>
      <c r="E70" s="60"/>
      <c r="F70" s="57"/>
      <c r="G70" s="63"/>
      <c r="H70" s="63"/>
      <c r="I70" s="39"/>
      <c r="J70" s="39"/>
      <c r="K70" s="49">
        <v>0</v>
      </c>
      <c r="L70">
        <v>12</v>
      </c>
    </row>
    <row r="71" spans="1:12" x14ac:dyDescent="0.3">
      <c r="A71" s="57">
        <v>22</v>
      </c>
      <c r="B71" s="57">
        <v>7352</v>
      </c>
      <c r="C71" s="60">
        <v>23</v>
      </c>
      <c r="D71" s="57">
        <v>7357</v>
      </c>
      <c r="E71" s="60"/>
      <c r="F71" s="57"/>
      <c r="G71" s="63"/>
      <c r="H71" s="63"/>
      <c r="I71" s="39"/>
      <c r="J71" s="39"/>
      <c r="K71" s="49">
        <v>0</v>
      </c>
      <c r="L71">
        <v>22</v>
      </c>
    </row>
    <row r="72" spans="1:12" x14ac:dyDescent="0.3">
      <c r="A72" s="57">
        <v>11</v>
      </c>
      <c r="B72" s="57">
        <v>7460</v>
      </c>
      <c r="C72" s="60">
        <v>21</v>
      </c>
      <c r="D72" s="57">
        <v>7469</v>
      </c>
      <c r="E72" s="60"/>
      <c r="F72" s="57"/>
      <c r="G72" s="63"/>
      <c r="H72" s="63"/>
      <c r="I72" s="39"/>
      <c r="J72" s="39"/>
      <c r="K72" s="49">
        <v>0</v>
      </c>
      <c r="L72">
        <v>12</v>
      </c>
    </row>
    <row r="73" spans="1:12" x14ac:dyDescent="0.3">
      <c r="A73" s="57">
        <v>22</v>
      </c>
      <c r="B73" s="57">
        <v>7561</v>
      </c>
      <c r="C73" s="60">
        <v>23</v>
      </c>
      <c r="D73" s="57">
        <v>7565</v>
      </c>
      <c r="E73" s="60"/>
      <c r="F73" s="57"/>
      <c r="G73" s="63"/>
      <c r="H73" s="63"/>
      <c r="I73" s="39"/>
      <c r="J73" s="39"/>
      <c r="K73" s="49">
        <v>0</v>
      </c>
      <c r="L73">
        <v>22</v>
      </c>
    </row>
    <row r="74" spans="1:12" x14ac:dyDescent="0.3">
      <c r="A74" s="57">
        <v>22</v>
      </c>
      <c r="B74" s="57">
        <v>7665</v>
      </c>
      <c r="C74" s="60">
        <v>14</v>
      </c>
      <c r="D74" s="57">
        <v>7680</v>
      </c>
      <c r="E74" s="60"/>
      <c r="F74" s="57"/>
      <c r="G74" s="63"/>
      <c r="H74" s="63"/>
      <c r="I74" s="39"/>
      <c r="J74" s="39"/>
      <c r="K74" s="49">
        <v>0</v>
      </c>
      <c r="L74">
        <v>21</v>
      </c>
    </row>
    <row r="75" spans="1:12" x14ac:dyDescent="0.3">
      <c r="A75" s="57">
        <v>22</v>
      </c>
      <c r="B75" s="57">
        <v>7782</v>
      </c>
      <c r="C75" s="60">
        <v>23</v>
      </c>
      <c r="D75" s="57">
        <v>7789</v>
      </c>
      <c r="E75" s="60"/>
      <c r="F75" s="57"/>
      <c r="G75" s="63"/>
      <c r="H75" s="63"/>
      <c r="I75" s="39"/>
      <c r="J75" s="39"/>
      <c r="K75" s="49">
        <v>0</v>
      </c>
      <c r="L75">
        <v>22</v>
      </c>
    </row>
    <row r="76" spans="1:12" x14ac:dyDescent="0.3">
      <c r="A76" s="57">
        <v>22</v>
      </c>
      <c r="B76" s="57">
        <v>7892</v>
      </c>
      <c r="C76" s="60">
        <v>23</v>
      </c>
      <c r="D76" s="57">
        <v>7896</v>
      </c>
      <c r="E76" s="60"/>
      <c r="F76" s="57"/>
      <c r="G76" s="63"/>
      <c r="H76" s="63"/>
      <c r="I76" s="39"/>
      <c r="J76" s="39"/>
      <c r="K76" s="49">
        <v>0</v>
      </c>
      <c r="L76">
        <v>22</v>
      </c>
    </row>
    <row r="77" spans="1:12" x14ac:dyDescent="0.3">
      <c r="A77" s="57">
        <v>11</v>
      </c>
      <c r="B77" s="57">
        <v>7999</v>
      </c>
      <c r="C77" s="60">
        <v>21</v>
      </c>
      <c r="D77" s="57">
        <v>8009</v>
      </c>
      <c r="E77" s="60"/>
      <c r="F77" s="57"/>
      <c r="G77" s="63"/>
      <c r="H77" s="63"/>
      <c r="I77" s="39"/>
      <c r="J77" s="39"/>
      <c r="K77" s="49">
        <v>0</v>
      </c>
      <c r="L77">
        <v>12</v>
      </c>
    </row>
    <row r="78" spans="1:12" x14ac:dyDescent="0.3">
      <c r="A78" s="57">
        <v>22</v>
      </c>
      <c r="B78" s="57">
        <v>8101</v>
      </c>
      <c r="C78" s="60">
        <v>23</v>
      </c>
      <c r="D78" s="57">
        <v>8106</v>
      </c>
      <c r="E78" s="60"/>
      <c r="F78" s="57"/>
      <c r="G78" s="63"/>
      <c r="H78" s="63"/>
      <c r="I78" s="39"/>
      <c r="J78" s="39"/>
      <c r="K78" s="49">
        <v>0</v>
      </c>
      <c r="L78">
        <v>22</v>
      </c>
    </row>
    <row r="79" spans="1:12" x14ac:dyDescent="0.3">
      <c r="A79" s="57">
        <v>11</v>
      </c>
      <c r="B79" s="57">
        <v>8207</v>
      </c>
      <c r="C79" s="60">
        <v>21</v>
      </c>
      <c r="D79" s="57">
        <v>8223</v>
      </c>
      <c r="E79" s="60"/>
      <c r="F79" s="57"/>
      <c r="G79" s="63"/>
      <c r="H79" s="63"/>
      <c r="I79" s="39"/>
      <c r="J79" s="39"/>
      <c r="K79" s="49">
        <v>0</v>
      </c>
      <c r="L79">
        <v>12</v>
      </c>
    </row>
    <row r="80" spans="1:12" x14ac:dyDescent="0.3">
      <c r="A80" s="57">
        <v>22</v>
      </c>
      <c r="B80" s="57">
        <v>8316</v>
      </c>
      <c r="C80" s="60">
        <v>23</v>
      </c>
      <c r="D80" s="57">
        <v>8321</v>
      </c>
      <c r="E80" s="60"/>
      <c r="F80" s="57"/>
      <c r="G80" s="63"/>
      <c r="H80" s="63"/>
      <c r="I80" s="39"/>
      <c r="J80" s="39"/>
      <c r="K80" s="49">
        <v>0</v>
      </c>
      <c r="L80">
        <v>22</v>
      </c>
    </row>
    <row r="81" spans="1:12" x14ac:dyDescent="0.3">
      <c r="A81" s="56">
        <v>11</v>
      </c>
      <c r="B81" s="56">
        <v>8420</v>
      </c>
      <c r="C81" s="59">
        <v>21</v>
      </c>
      <c r="D81" s="56">
        <v>8429</v>
      </c>
      <c r="E81" s="59"/>
      <c r="F81" s="56"/>
      <c r="G81" s="62"/>
      <c r="H81" s="62"/>
      <c r="I81" s="40"/>
      <c r="J81" s="40"/>
      <c r="K81" s="41">
        <v>0</v>
      </c>
      <c r="L81">
        <v>12</v>
      </c>
    </row>
    <row r="82" spans="1:12" x14ac:dyDescent="0.3">
      <c r="A82" s="56">
        <v>22</v>
      </c>
      <c r="B82" s="56">
        <v>8531</v>
      </c>
      <c r="C82" s="59">
        <v>23</v>
      </c>
      <c r="D82" s="56">
        <v>8538</v>
      </c>
      <c r="E82" s="59"/>
      <c r="F82" s="56"/>
      <c r="G82" s="62"/>
      <c r="H82" s="62"/>
      <c r="I82" s="40"/>
      <c r="J82" s="40"/>
      <c r="K82" s="41">
        <v>0</v>
      </c>
      <c r="L82">
        <v>22</v>
      </c>
    </row>
    <row r="83" spans="1:12" x14ac:dyDescent="0.3">
      <c r="A83" s="56">
        <v>11</v>
      </c>
      <c r="B83" s="56">
        <v>8640</v>
      </c>
      <c r="C83" s="59">
        <v>21</v>
      </c>
      <c r="D83" s="56">
        <v>8655</v>
      </c>
      <c r="E83" s="59"/>
      <c r="F83" s="56"/>
      <c r="G83" s="62"/>
      <c r="H83" s="62"/>
      <c r="I83" s="40"/>
      <c r="J83" s="40"/>
      <c r="K83" s="41">
        <v>0</v>
      </c>
      <c r="L83">
        <v>12</v>
      </c>
    </row>
    <row r="84" spans="1:12" x14ac:dyDescent="0.3">
      <c r="A84" s="56">
        <v>11</v>
      </c>
      <c r="B84" s="56">
        <v>8764</v>
      </c>
      <c r="C84" s="59">
        <v>21</v>
      </c>
      <c r="D84" s="56">
        <v>8774</v>
      </c>
      <c r="E84" s="59"/>
      <c r="F84" s="56"/>
      <c r="G84" s="62"/>
      <c r="H84" s="62"/>
      <c r="I84" s="40"/>
      <c r="J84" s="40"/>
      <c r="K84" s="41">
        <v>0</v>
      </c>
      <c r="L84">
        <v>12</v>
      </c>
    </row>
    <row r="85" spans="1:12" x14ac:dyDescent="0.3">
      <c r="A85" s="56">
        <v>22</v>
      </c>
      <c r="B85" s="56">
        <v>8873</v>
      </c>
      <c r="C85" s="59">
        <v>14</v>
      </c>
      <c r="D85" s="56">
        <v>8885</v>
      </c>
      <c r="E85" s="59"/>
      <c r="F85" s="56"/>
      <c r="G85" s="62"/>
      <c r="H85" s="62"/>
      <c r="I85" s="40"/>
      <c r="J85" s="40"/>
      <c r="K85" s="41">
        <v>0</v>
      </c>
      <c r="L85">
        <v>21</v>
      </c>
    </row>
    <row r="86" spans="1:12" x14ac:dyDescent="0.3">
      <c r="A86" s="56">
        <v>22</v>
      </c>
      <c r="B86" s="56">
        <v>8995</v>
      </c>
      <c r="C86" s="59">
        <v>23</v>
      </c>
      <c r="D86" s="56">
        <v>9002</v>
      </c>
      <c r="E86" s="59"/>
      <c r="F86" s="56"/>
      <c r="G86" s="62"/>
      <c r="H86" s="62"/>
      <c r="I86" s="40"/>
      <c r="J86" s="40"/>
      <c r="K86" s="41">
        <v>0</v>
      </c>
      <c r="L86">
        <v>22</v>
      </c>
    </row>
    <row r="87" spans="1:12" x14ac:dyDescent="0.3">
      <c r="A87" s="56">
        <v>11</v>
      </c>
      <c r="B87" s="56">
        <v>9103</v>
      </c>
      <c r="C87" s="59">
        <v>21</v>
      </c>
      <c r="D87" s="56">
        <v>9113</v>
      </c>
      <c r="E87" s="59"/>
      <c r="F87" s="56"/>
      <c r="G87" s="62"/>
      <c r="H87" s="62"/>
      <c r="I87" s="40"/>
      <c r="J87" s="40"/>
      <c r="K87" s="41">
        <v>0</v>
      </c>
      <c r="L87">
        <v>12</v>
      </c>
    </row>
    <row r="88" spans="1:12" x14ac:dyDescent="0.3">
      <c r="A88" s="56">
        <v>11</v>
      </c>
      <c r="B88" s="56">
        <v>9217</v>
      </c>
      <c r="C88" s="59">
        <v>21</v>
      </c>
      <c r="D88" s="56">
        <v>9226</v>
      </c>
      <c r="E88" s="59"/>
      <c r="F88" s="56"/>
      <c r="G88" s="62"/>
      <c r="H88" s="62"/>
      <c r="I88" s="40"/>
      <c r="J88" s="40"/>
      <c r="K88" s="41">
        <v>0</v>
      </c>
      <c r="L88">
        <v>12</v>
      </c>
    </row>
    <row r="89" spans="1:12" x14ac:dyDescent="0.3">
      <c r="A89" s="56">
        <v>22</v>
      </c>
      <c r="B89" s="56">
        <v>9318</v>
      </c>
      <c r="C89" s="59">
        <v>23</v>
      </c>
      <c r="D89" s="56">
        <v>9323</v>
      </c>
      <c r="E89" s="59"/>
      <c r="F89" s="56"/>
      <c r="G89" s="62"/>
      <c r="H89" s="62"/>
      <c r="I89" s="40"/>
      <c r="J89" s="40"/>
      <c r="K89" s="41">
        <v>0</v>
      </c>
      <c r="L89">
        <v>22</v>
      </c>
    </row>
    <row r="90" spans="1:12" x14ac:dyDescent="0.3">
      <c r="A90" s="56">
        <v>11</v>
      </c>
      <c r="B90" s="56">
        <v>9426</v>
      </c>
      <c r="C90" s="59">
        <v>21</v>
      </c>
      <c r="D90" s="56">
        <v>9435</v>
      </c>
      <c r="E90" s="59"/>
      <c r="F90" s="56"/>
      <c r="G90" s="62"/>
      <c r="H90" s="62"/>
      <c r="I90" s="40"/>
      <c r="J90" s="40"/>
      <c r="K90" s="41">
        <v>0</v>
      </c>
      <c r="L90">
        <v>12</v>
      </c>
    </row>
    <row r="91" spans="1:12" x14ac:dyDescent="0.3">
      <c r="A91" s="56">
        <v>22</v>
      </c>
      <c r="B91" s="56">
        <v>9532</v>
      </c>
      <c r="C91" s="59">
        <v>14</v>
      </c>
      <c r="D91" s="56">
        <v>9551</v>
      </c>
      <c r="E91" s="59"/>
      <c r="F91" s="56"/>
      <c r="G91" s="62"/>
      <c r="H91" s="62"/>
      <c r="I91" s="40"/>
      <c r="J91" s="40"/>
      <c r="K91" s="41">
        <v>0</v>
      </c>
      <c r="L91">
        <v>21</v>
      </c>
    </row>
    <row r="92" spans="1:12" x14ac:dyDescent="0.3">
      <c r="A92" s="56">
        <v>11</v>
      </c>
      <c r="B92" s="56">
        <v>9651</v>
      </c>
      <c r="C92" s="59">
        <v>21</v>
      </c>
      <c r="D92" s="56">
        <v>9661</v>
      </c>
      <c r="E92" s="59"/>
      <c r="F92" s="56"/>
      <c r="G92" s="62"/>
      <c r="H92" s="62"/>
      <c r="I92" s="40"/>
      <c r="J92" s="40"/>
      <c r="K92" s="41">
        <v>0</v>
      </c>
      <c r="L92">
        <v>12</v>
      </c>
    </row>
    <row r="93" spans="1:12" x14ac:dyDescent="0.3">
      <c r="A93" s="56">
        <v>11</v>
      </c>
      <c r="B93" s="56">
        <v>9766</v>
      </c>
      <c r="C93" s="59">
        <v>21</v>
      </c>
      <c r="D93" s="56">
        <v>9775</v>
      </c>
      <c r="E93" s="59"/>
      <c r="F93" s="56"/>
      <c r="G93" s="62"/>
      <c r="H93" s="62"/>
      <c r="I93" s="40"/>
      <c r="J93" s="40"/>
      <c r="K93" s="41">
        <v>0</v>
      </c>
      <c r="L93">
        <v>12</v>
      </c>
    </row>
    <row r="94" spans="1:12" x14ac:dyDescent="0.3">
      <c r="A94" s="56">
        <v>11</v>
      </c>
      <c r="B94" s="56">
        <v>9871</v>
      </c>
      <c r="C94" s="59">
        <v>21</v>
      </c>
      <c r="D94" s="56">
        <v>9880</v>
      </c>
      <c r="E94" s="59"/>
      <c r="F94" s="56"/>
      <c r="G94" s="62"/>
      <c r="H94" s="62"/>
      <c r="I94" s="40"/>
      <c r="J94" s="40"/>
      <c r="K94" s="41">
        <v>0</v>
      </c>
      <c r="L94">
        <v>12</v>
      </c>
    </row>
    <row r="95" spans="1:12" x14ac:dyDescent="0.3">
      <c r="A95" s="56">
        <v>11</v>
      </c>
      <c r="B95" s="56">
        <v>9974</v>
      </c>
      <c r="C95" s="59">
        <v>21</v>
      </c>
      <c r="D95" s="56">
        <v>9983</v>
      </c>
      <c r="E95" s="59"/>
      <c r="F95" s="56"/>
      <c r="G95" s="62"/>
      <c r="H95" s="62"/>
      <c r="I95" s="40"/>
      <c r="J95" s="40"/>
      <c r="K95" s="41">
        <v>0</v>
      </c>
      <c r="L95">
        <v>12</v>
      </c>
    </row>
    <row r="96" spans="1:12" x14ac:dyDescent="0.3">
      <c r="A96" s="56">
        <v>11</v>
      </c>
      <c r="B96" s="56">
        <v>10074</v>
      </c>
      <c r="C96" s="59">
        <v>21</v>
      </c>
      <c r="D96" s="56">
        <v>10084</v>
      </c>
      <c r="E96" s="59"/>
      <c r="F96" s="56"/>
      <c r="G96" s="62"/>
      <c r="H96" s="62"/>
      <c r="I96" s="40"/>
      <c r="J96" s="40"/>
      <c r="K96" s="41">
        <v>0</v>
      </c>
      <c r="L96">
        <v>12</v>
      </c>
    </row>
    <row r="97" spans="1:12" x14ac:dyDescent="0.3">
      <c r="A97" s="56">
        <v>11</v>
      </c>
      <c r="B97" s="56">
        <v>10171</v>
      </c>
      <c r="C97" s="59">
        <v>21</v>
      </c>
      <c r="D97" s="56">
        <v>10185</v>
      </c>
      <c r="E97" s="59"/>
      <c r="F97" s="56"/>
      <c r="G97" s="62"/>
      <c r="H97" s="62"/>
      <c r="I97" s="40"/>
      <c r="J97" s="40"/>
      <c r="K97" s="41">
        <v>0</v>
      </c>
      <c r="L97">
        <v>12</v>
      </c>
    </row>
    <row r="98" spans="1:12" x14ac:dyDescent="0.3">
      <c r="A98" s="56">
        <v>11</v>
      </c>
      <c r="B98" s="56">
        <v>10273</v>
      </c>
      <c r="C98" s="59">
        <v>21</v>
      </c>
      <c r="D98" s="56">
        <v>10282</v>
      </c>
      <c r="E98" s="59"/>
      <c r="F98" s="56"/>
      <c r="G98" s="62"/>
      <c r="H98" s="62"/>
      <c r="I98" s="40"/>
      <c r="J98" s="40"/>
      <c r="K98" s="41">
        <v>0</v>
      </c>
      <c r="L98">
        <v>12</v>
      </c>
    </row>
    <row r="99" spans="1:12" x14ac:dyDescent="0.3">
      <c r="A99" s="56">
        <v>22</v>
      </c>
      <c r="B99" s="56">
        <v>10376</v>
      </c>
      <c r="C99" s="59">
        <v>14</v>
      </c>
      <c r="D99" s="56">
        <v>10393</v>
      </c>
      <c r="E99" s="59"/>
      <c r="F99" s="56"/>
      <c r="G99" s="62"/>
      <c r="H99" s="62"/>
      <c r="I99" s="40"/>
      <c r="J99" s="40"/>
      <c r="K99" s="41">
        <v>0</v>
      </c>
      <c r="L99">
        <v>21</v>
      </c>
    </row>
    <row r="100" spans="1:12" x14ac:dyDescent="0.3">
      <c r="A100" s="57">
        <v>11</v>
      </c>
      <c r="B100" s="57">
        <v>10491</v>
      </c>
      <c r="C100" s="60">
        <v>21</v>
      </c>
      <c r="D100" s="57">
        <v>10501</v>
      </c>
      <c r="E100" s="60"/>
      <c r="F100" s="57"/>
      <c r="G100" s="63"/>
      <c r="H100" s="63"/>
      <c r="I100" s="39"/>
      <c r="J100" s="39"/>
      <c r="K100" s="49">
        <v>0</v>
      </c>
      <c r="L100">
        <v>12</v>
      </c>
    </row>
    <row r="101" spans="1:12" x14ac:dyDescent="0.3">
      <c r="A101" s="57">
        <v>22</v>
      </c>
      <c r="B101" s="57">
        <v>10596</v>
      </c>
      <c r="C101" s="60">
        <v>23</v>
      </c>
      <c r="D101" s="57">
        <v>10603</v>
      </c>
      <c r="E101" s="60"/>
      <c r="F101" s="57"/>
      <c r="G101" s="63"/>
      <c r="H101" s="63"/>
      <c r="I101" s="39"/>
      <c r="J101" s="39"/>
      <c r="K101" s="49">
        <v>0</v>
      </c>
      <c r="L101">
        <v>22</v>
      </c>
    </row>
    <row r="102" spans="1:12" x14ac:dyDescent="0.3">
      <c r="A102" s="57">
        <v>11</v>
      </c>
      <c r="B102" s="57">
        <v>10700</v>
      </c>
      <c r="C102" s="60">
        <v>21</v>
      </c>
      <c r="D102" s="57">
        <v>10710</v>
      </c>
      <c r="E102" s="60"/>
      <c r="F102" s="57"/>
      <c r="G102" s="63"/>
      <c r="H102" s="63"/>
      <c r="I102" s="39"/>
      <c r="J102" s="39"/>
      <c r="K102" s="49">
        <v>0</v>
      </c>
      <c r="L102">
        <v>12</v>
      </c>
    </row>
    <row r="103" spans="1:12" x14ac:dyDescent="0.3">
      <c r="A103" s="57">
        <v>11</v>
      </c>
      <c r="B103" s="57">
        <v>10796</v>
      </c>
      <c r="C103" s="60">
        <v>21</v>
      </c>
      <c r="D103" s="57">
        <v>10808</v>
      </c>
      <c r="E103" s="60"/>
      <c r="F103" s="57"/>
      <c r="G103" s="63"/>
      <c r="H103" s="63"/>
      <c r="I103" s="39"/>
      <c r="J103" s="39"/>
      <c r="K103" s="49">
        <v>0</v>
      </c>
      <c r="L103">
        <v>12</v>
      </c>
    </row>
    <row r="104" spans="1:12" x14ac:dyDescent="0.3">
      <c r="A104" s="57">
        <v>22</v>
      </c>
      <c r="B104" s="57">
        <v>10899</v>
      </c>
      <c r="C104" s="60">
        <v>23</v>
      </c>
      <c r="D104" s="57">
        <v>10904</v>
      </c>
      <c r="E104" s="60"/>
      <c r="F104" s="57"/>
      <c r="G104" s="63"/>
      <c r="H104" s="63"/>
      <c r="I104" s="39"/>
      <c r="J104" s="39"/>
      <c r="K104" s="49">
        <v>0</v>
      </c>
      <c r="L104">
        <v>22</v>
      </c>
    </row>
    <row r="105" spans="1:12" x14ac:dyDescent="0.3">
      <c r="A105" s="57">
        <v>11</v>
      </c>
      <c r="B105" s="57">
        <v>10998</v>
      </c>
      <c r="C105" s="60">
        <v>12</v>
      </c>
      <c r="D105" s="57">
        <v>11005</v>
      </c>
      <c r="E105" s="60"/>
      <c r="F105" s="57"/>
      <c r="G105" s="63"/>
      <c r="H105" s="63"/>
      <c r="I105" s="39"/>
      <c r="J105" s="39"/>
      <c r="K105" s="49">
        <v>0</v>
      </c>
      <c r="L105">
        <v>11</v>
      </c>
    </row>
    <row r="106" spans="1:12" x14ac:dyDescent="0.3">
      <c r="A106" s="57">
        <v>11</v>
      </c>
      <c r="B106" s="57">
        <v>11104</v>
      </c>
      <c r="C106" s="60">
        <v>21</v>
      </c>
      <c r="D106" s="57">
        <v>11113</v>
      </c>
      <c r="E106" s="60"/>
      <c r="F106" s="57"/>
      <c r="G106" s="63"/>
      <c r="H106" s="63"/>
      <c r="I106" s="39"/>
      <c r="J106" s="39"/>
      <c r="K106" s="49">
        <v>0</v>
      </c>
      <c r="L106">
        <v>12</v>
      </c>
    </row>
    <row r="107" spans="1:12" x14ac:dyDescent="0.3">
      <c r="A107" s="57">
        <v>22</v>
      </c>
      <c r="B107" s="57">
        <v>11240</v>
      </c>
      <c r="C107" s="60">
        <v>14</v>
      </c>
      <c r="D107" s="57">
        <v>11254</v>
      </c>
      <c r="E107" s="60"/>
      <c r="F107" s="57"/>
      <c r="G107" s="63"/>
      <c r="H107" s="63"/>
      <c r="I107" s="39"/>
      <c r="J107" s="39"/>
      <c r="K107" s="49">
        <v>0</v>
      </c>
      <c r="L107">
        <v>21</v>
      </c>
    </row>
    <row r="108" spans="1:12" x14ac:dyDescent="0.3">
      <c r="A108" s="57">
        <v>11</v>
      </c>
      <c r="B108" s="57">
        <v>11355</v>
      </c>
      <c r="C108" s="60">
        <v>21</v>
      </c>
      <c r="D108" s="57">
        <v>11364</v>
      </c>
      <c r="E108" s="60"/>
      <c r="F108" s="57"/>
      <c r="G108" s="63"/>
      <c r="H108" s="63"/>
      <c r="I108" s="39"/>
      <c r="J108" s="39"/>
      <c r="K108" s="49">
        <v>0</v>
      </c>
      <c r="L108">
        <v>12</v>
      </c>
    </row>
    <row r="109" spans="1:12" x14ac:dyDescent="0.3">
      <c r="A109" s="57">
        <v>11</v>
      </c>
      <c r="B109" s="57">
        <v>11461</v>
      </c>
      <c r="C109" s="60">
        <v>21</v>
      </c>
      <c r="D109" s="57">
        <v>11470</v>
      </c>
      <c r="E109" s="60"/>
      <c r="F109" s="57"/>
      <c r="G109" s="63"/>
      <c r="H109" s="63"/>
      <c r="I109" s="39"/>
      <c r="J109" s="39"/>
      <c r="K109" s="49">
        <v>0</v>
      </c>
      <c r="L109">
        <v>12</v>
      </c>
    </row>
    <row r="110" spans="1:12" x14ac:dyDescent="0.3">
      <c r="A110" s="57">
        <v>11</v>
      </c>
      <c r="B110" s="57">
        <v>11556</v>
      </c>
      <c r="C110" s="60">
        <v>21</v>
      </c>
      <c r="D110" s="57">
        <v>11563</v>
      </c>
      <c r="E110" s="60"/>
      <c r="F110" s="57"/>
      <c r="G110" s="63"/>
      <c r="H110" s="63"/>
      <c r="I110" s="39"/>
      <c r="J110" s="39"/>
      <c r="K110" s="49">
        <v>0</v>
      </c>
      <c r="L110">
        <v>12</v>
      </c>
    </row>
    <row r="111" spans="1:12" x14ac:dyDescent="0.3">
      <c r="A111" s="57">
        <v>11</v>
      </c>
      <c r="B111" s="57">
        <v>11652</v>
      </c>
      <c r="C111" s="60">
        <v>21</v>
      </c>
      <c r="D111" s="57">
        <v>11666</v>
      </c>
      <c r="E111" s="60"/>
      <c r="F111" s="57"/>
      <c r="G111" s="63"/>
      <c r="H111" s="63"/>
      <c r="I111" s="39"/>
      <c r="J111" s="39"/>
      <c r="K111" s="49">
        <v>0</v>
      </c>
      <c r="L111">
        <v>12</v>
      </c>
    </row>
    <row r="112" spans="1:12" x14ac:dyDescent="0.3">
      <c r="A112" s="57">
        <v>11</v>
      </c>
      <c r="B112" s="57">
        <v>11753</v>
      </c>
      <c r="C112" s="60">
        <v>21</v>
      </c>
      <c r="D112" s="57">
        <v>11760</v>
      </c>
      <c r="E112" s="60"/>
      <c r="F112" s="57"/>
      <c r="G112" s="63"/>
      <c r="H112" s="63"/>
      <c r="I112" s="39"/>
      <c r="J112" s="39"/>
      <c r="K112" s="49">
        <v>0</v>
      </c>
      <c r="L112">
        <v>12</v>
      </c>
    </row>
    <row r="113" spans="1:12" x14ac:dyDescent="0.3">
      <c r="A113" s="57">
        <v>11</v>
      </c>
      <c r="B113" s="57">
        <v>11848</v>
      </c>
      <c r="C113" s="60">
        <v>21</v>
      </c>
      <c r="D113" s="57">
        <v>11857</v>
      </c>
      <c r="E113" s="60"/>
      <c r="F113" s="57"/>
      <c r="G113" s="63"/>
      <c r="H113" s="63"/>
      <c r="I113" s="39"/>
      <c r="J113" s="39"/>
      <c r="K113" s="49">
        <v>0</v>
      </c>
      <c r="L113">
        <v>12</v>
      </c>
    </row>
    <row r="114" spans="1:12" x14ac:dyDescent="0.3">
      <c r="A114" s="57">
        <v>11</v>
      </c>
      <c r="B114" s="57">
        <v>11943</v>
      </c>
      <c r="C114" s="60">
        <v>21</v>
      </c>
      <c r="D114" s="57">
        <v>11962</v>
      </c>
      <c r="E114" s="60"/>
      <c r="F114" s="57"/>
      <c r="G114" s="63"/>
      <c r="H114" s="63"/>
      <c r="I114" s="39"/>
      <c r="J114" s="39"/>
      <c r="K114" s="49">
        <v>0</v>
      </c>
      <c r="L114">
        <v>12</v>
      </c>
    </row>
    <row r="115" spans="1:12" x14ac:dyDescent="0.3">
      <c r="A115" s="57">
        <v>22</v>
      </c>
      <c r="B115" s="57">
        <v>12054</v>
      </c>
      <c r="C115" s="60">
        <v>23</v>
      </c>
      <c r="D115" s="57">
        <v>12061</v>
      </c>
      <c r="E115" s="60"/>
      <c r="F115" s="57"/>
      <c r="G115" s="63"/>
      <c r="H115" s="63"/>
      <c r="I115" s="39"/>
      <c r="J115" s="39"/>
      <c r="K115" s="49">
        <v>0</v>
      </c>
      <c r="L115">
        <v>22</v>
      </c>
    </row>
    <row r="116" spans="1:12" x14ac:dyDescent="0.3">
      <c r="A116" s="57">
        <v>11</v>
      </c>
      <c r="B116" s="57">
        <v>12156</v>
      </c>
      <c r="C116" s="60">
        <v>12</v>
      </c>
      <c r="D116" s="57">
        <v>12162</v>
      </c>
      <c r="E116" s="60"/>
      <c r="F116" s="57"/>
      <c r="G116" s="63"/>
      <c r="H116" s="63"/>
      <c r="I116" s="39"/>
      <c r="J116" s="39"/>
      <c r="K116" s="49">
        <v>0</v>
      </c>
      <c r="L116">
        <v>11</v>
      </c>
    </row>
    <row r="117" spans="1:12" x14ac:dyDescent="0.3">
      <c r="A117" s="57">
        <v>11</v>
      </c>
      <c r="B117" s="57">
        <v>12260</v>
      </c>
      <c r="C117" s="60">
        <v>21</v>
      </c>
      <c r="D117" s="57">
        <v>12270</v>
      </c>
      <c r="E117" s="60"/>
      <c r="F117" s="57"/>
      <c r="G117" s="63"/>
      <c r="H117" s="63"/>
      <c r="I117" s="39"/>
      <c r="J117" s="39"/>
      <c r="K117" s="49">
        <v>1</v>
      </c>
      <c r="L117">
        <v>12</v>
      </c>
    </row>
    <row r="118" spans="1:12" x14ac:dyDescent="0.3">
      <c r="A118" s="17"/>
      <c r="B118" s="17"/>
      <c r="C118" s="17"/>
      <c r="D118" s="17"/>
      <c r="E118" s="17"/>
      <c r="F118" s="17"/>
      <c r="G118" s="17"/>
      <c r="H11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128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48</v>
      </c>
      <c r="V3" s="25" t="s">
        <v>117</v>
      </c>
      <c r="W3">
        <f>COUNTA(L7:L14)</f>
        <v>8</v>
      </c>
      <c r="AA3" s="25" t="s">
        <v>117</v>
      </c>
      <c r="AB3">
        <f>COUNTA(L15:L22)</f>
        <v>8</v>
      </c>
      <c r="AF3" s="25" t="s">
        <v>117</v>
      </c>
      <c r="AG3">
        <f>COUNTA(L23:L30)</f>
        <v>8</v>
      </c>
      <c r="AK3" s="25" t="s">
        <v>117</v>
      </c>
      <c r="AL3">
        <f>COUNTA(L31:L38)</f>
        <v>8</v>
      </c>
      <c r="AP3" s="25" t="s">
        <v>117</v>
      </c>
      <c r="AQ3">
        <f>COUNTA(L39:L46)</f>
        <v>8</v>
      </c>
      <c r="AU3" s="25" t="s">
        <v>117</v>
      </c>
      <c r="AV3">
        <f>COUNTA(L47:L54)</f>
        <v>8</v>
      </c>
    </row>
    <row r="4" spans="1:48" x14ac:dyDescent="0.3">
      <c r="P4" s="25" t="s">
        <v>85</v>
      </c>
      <c r="Q4" s="26">
        <f>SUM(O7:O14)</f>
        <v>48</v>
      </c>
      <c r="V4" s="25" t="s">
        <v>118</v>
      </c>
      <c r="W4">
        <f>SUM(U7:U14)</f>
        <v>8</v>
      </c>
      <c r="AA4" s="25" t="s">
        <v>118</v>
      </c>
      <c r="AB4">
        <f>SUM(Z7:Z14)</f>
        <v>8</v>
      </c>
      <c r="AF4" s="25" t="s">
        <v>118</v>
      </c>
      <c r="AG4">
        <f>SUM(AE7:AE14)</f>
        <v>8</v>
      </c>
      <c r="AK4" s="25" t="s">
        <v>118</v>
      </c>
      <c r="AL4">
        <f>SUM(AJ7:AJ14)</f>
        <v>8</v>
      </c>
      <c r="AP4" s="25" t="s">
        <v>118</v>
      </c>
      <c r="AQ4">
        <f>SUM(AO7:AO14)</f>
        <v>8</v>
      </c>
      <c r="AU4" s="25" t="s">
        <v>118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22</v>
      </c>
      <c r="B7" s="55">
        <v>21</v>
      </c>
      <c r="C7" s="58">
        <v>14</v>
      </c>
      <c r="D7" s="55">
        <v>37</v>
      </c>
      <c r="E7" s="58"/>
      <c r="F7" s="55"/>
      <c r="G7" s="61"/>
      <c r="H7" s="61"/>
      <c r="I7" s="40"/>
      <c r="J7" s="40"/>
      <c r="K7" s="41">
        <v>0</v>
      </c>
      <c r="L7">
        <v>21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COUNTIF(L7:L14,T7)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COUNTIF(L15:L22,Y7)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COUNTIF(L23:L30,AD7)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COUNTIF(L31:L38,AI7)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COUNTIF(L39:L46,AN7)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COUNTIF(L47:L54,AS7)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11</v>
      </c>
      <c r="B8" s="56">
        <v>144</v>
      </c>
      <c r="C8" s="59">
        <v>21</v>
      </c>
      <c r="D8" s="56">
        <v>160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0.83333333333333337</v>
      </c>
      <c r="Q8" s="34">
        <f>IF(P8=0,0,(P8*((LOG(P8))/LOG(2))))</f>
        <v>-0.21919533819482812</v>
      </c>
      <c r="T8" s="34">
        <f>N8</f>
        <v>12</v>
      </c>
      <c r="U8" s="34">
        <f>COUNTIF(L7:L14,T8)</f>
        <v>4</v>
      </c>
      <c r="V8" s="53"/>
      <c r="W8" s="54"/>
      <c r="Y8" s="34">
        <f>N8</f>
        <v>12</v>
      </c>
      <c r="Z8" s="34">
        <f>COUNTIF(L15:L22,Y8)</f>
        <v>5</v>
      </c>
      <c r="AA8" s="53"/>
      <c r="AB8" s="54"/>
      <c r="AD8" s="34">
        <f>N8</f>
        <v>12</v>
      </c>
      <c r="AE8" s="34">
        <f>COUNTIF(L23:L30,AD8)</f>
        <v>8</v>
      </c>
      <c r="AF8" s="53"/>
      <c r="AG8" s="54"/>
      <c r="AI8" s="34">
        <f>N8</f>
        <v>12</v>
      </c>
      <c r="AJ8" s="34">
        <f>COUNTIF(L31:L38,AI8)</f>
        <v>7</v>
      </c>
      <c r="AK8" s="53"/>
      <c r="AL8" s="54"/>
      <c r="AN8" s="34">
        <f>N8</f>
        <v>12</v>
      </c>
      <c r="AO8" s="34">
        <f>COUNTIF(L39:L46,AN8)</f>
        <v>8</v>
      </c>
      <c r="AP8" s="53"/>
      <c r="AQ8" s="54"/>
      <c r="AS8" s="34">
        <f>N8</f>
        <v>12</v>
      </c>
      <c r="AT8" s="34">
        <f>COUNTIF(L47:L54,AS8)</f>
        <v>8</v>
      </c>
      <c r="AU8" s="53"/>
      <c r="AV8" s="54"/>
    </row>
    <row r="9" spans="1:48" x14ac:dyDescent="0.3">
      <c r="A9" s="56">
        <v>11</v>
      </c>
      <c r="B9" s="56">
        <v>261</v>
      </c>
      <c r="C9" s="59">
        <v>21</v>
      </c>
      <c r="D9" s="56">
        <v>275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3</v>
      </c>
      <c r="P9" s="34">
        <f>O9/$Q$4</f>
        <v>6.25E-2</v>
      </c>
      <c r="Q9" s="34">
        <f>IF(P9=0,0,(P9*((LOG(P9))/LOG(2))))</f>
        <v>-0.25</v>
      </c>
      <c r="T9" s="34">
        <f>N9</f>
        <v>21</v>
      </c>
      <c r="U9" s="34">
        <f>COUNTIF(L7:L14,T9)</f>
        <v>2</v>
      </c>
      <c r="V9" s="34">
        <f>U9/(W4-U8)</f>
        <v>0.5</v>
      </c>
      <c r="W9" s="34">
        <f>IF(V9=0,0,(V9*((LOG(V9))/LOG(2))))</f>
        <v>-0.5</v>
      </c>
      <c r="Y9" s="34">
        <f>N9</f>
        <v>21</v>
      </c>
      <c r="Z9" s="34">
        <f>COUNTIF(L15:L22,Y9)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COUNTIF(L23:L30,AD9)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COUNTIF(L31:L38,AI9)</f>
        <v>1</v>
      </c>
      <c r="AK9" s="34">
        <f>AJ9/(AL4-AJ8)</f>
        <v>1</v>
      </c>
      <c r="AL9" s="34">
        <f>IF(AK9=0,0,(AK9*((LOG(AK9))/LOG(2))))</f>
        <v>0</v>
      </c>
      <c r="AN9" s="34">
        <f>N9</f>
        <v>21</v>
      </c>
      <c r="AO9" s="34">
        <f>COUNTIF(L39:L46,AN9)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COUNTIF(L47:L54,AS9)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22</v>
      </c>
      <c r="B10" s="56">
        <v>365</v>
      </c>
      <c r="C10" s="59">
        <v>23</v>
      </c>
      <c r="D10" s="56">
        <v>370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5</v>
      </c>
      <c r="P10" s="34">
        <f>O10/$Q$4</f>
        <v>0.10416666666666667</v>
      </c>
      <c r="Q10" s="34">
        <f>IF(P10=0,0,(P10*((LOG(P10))/LOG(2))))</f>
        <v>-0.33989941727435352</v>
      </c>
      <c r="T10" s="34">
        <f>N10</f>
        <v>22</v>
      </c>
      <c r="U10" s="34">
        <f>COUNTIF(L7:L14,T10)</f>
        <v>2</v>
      </c>
      <c r="V10" s="34">
        <f>U10/(W4-U8)</f>
        <v>0.5</v>
      </c>
      <c r="W10" s="34">
        <f>IF(V10=0,0,(V10*((LOG(V10))/LOG(2))))</f>
        <v>-0.5</v>
      </c>
      <c r="Y10" s="34">
        <f>N10</f>
        <v>22</v>
      </c>
      <c r="Z10" s="34">
        <f>COUNTIF(L15:L22,Y10)</f>
        <v>3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COUNTIF(L23:L30,AD10)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COUNTIF(L31:L38,AI10)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COUNTIF(L39:L46,AN10)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COUNTIF(L47:L54,AS10)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22</v>
      </c>
      <c r="B11" s="56">
        <v>472</v>
      </c>
      <c r="C11" s="59">
        <v>14</v>
      </c>
      <c r="D11" s="56">
        <v>487</v>
      </c>
      <c r="E11" s="59"/>
      <c r="F11" s="56"/>
      <c r="G11" s="62"/>
      <c r="H11" s="62"/>
      <c r="I11" s="40"/>
      <c r="J11" s="40"/>
      <c r="K11" s="41">
        <v>0</v>
      </c>
      <c r="L11">
        <v>21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COUNTIF(L15:L22,Y11)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COUNTIF(L23:L30,AD11)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COUNTIF(L31:L38,AI11)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COUNTIF(L39:L46,AN11)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COUNTIF(L47:L54,AS11)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11</v>
      </c>
      <c r="B12" s="56">
        <v>588</v>
      </c>
      <c r="C12" s="59">
        <v>21</v>
      </c>
      <c r="D12" s="56">
        <v>603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COUNTIF(L15:L22,Y12)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COUNTIF(L23:L30,AD12)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COUNTIF(L31:L38,AI12)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COUNTIF(L39:L46,AN12)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COUNTIF(L47:L54,AS12)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697</v>
      </c>
      <c r="C13" s="59">
        <v>21</v>
      </c>
      <c r="D13" s="56">
        <v>706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COUNTIF(L15:L22,Y13)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COUNTIF(L23:L30,AD13)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COUNTIF(L31:L38,AI13)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COUNTIF(L39:L46,AN13)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COUNTIF(L47:L54,AS13)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6">
        <v>22</v>
      </c>
      <c r="B14" s="56">
        <v>797</v>
      </c>
      <c r="C14" s="59">
        <v>23</v>
      </c>
      <c r="D14" s="56">
        <v>804</v>
      </c>
      <c r="E14" s="59"/>
      <c r="F14" s="56"/>
      <c r="G14" s="62"/>
      <c r="H14" s="62"/>
      <c r="I14" s="40"/>
      <c r="J14" s="40"/>
      <c r="K14" s="41">
        <v>0</v>
      </c>
      <c r="L14">
        <v>22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COUNTIF(L15:L22,Y14)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COUNTIF(L23:L30,AD14)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COUNTIF(L31:L38,AI14)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COUNTIF(L39:L46,AN14)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COUNTIF(L47:L54,AS14)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907</v>
      </c>
      <c r="C15" s="60">
        <v>21</v>
      </c>
      <c r="D15" s="57">
        <v>916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0.80909475546918164</v>
      </c>
      <c r="V15">
        <f>SUM(V7:V14)</f>
        <v>1</v>
      </c>
      <c r="W15">
        <f>-SUM(W7:W14)</f>
        <v>1</v>
      </c>
      <c r="AA15">
        <f>SUM(AA7:AA14)</f>
        <v>1</v>
      </c>
      <c r="AB15">
        <f>-SUM(AB7:AB14)</f>
        <v>0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0</v>
      </c>
      <c r="AP15" t="e">
        <f>SUM(AP7:AP14)</f>
        <v>#DIV/0!</v>
      </c>
      <c r="AQ15" t="e">
        <f>-SUM(AQ7:AQ14)</f>
        <v>#DIV/0!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22</v>
      </c>
      <c r="B16" s="57">
        <v>1008</v>
      </c>
      <c r="C16" s="60">
        <v>23</v>
      </c>
      <c r="D16" s="57">
        <v>1015</v>
      </c>
      <c r="E16" s="60"/>
      <c r="F16" s="57"/>
      <c r="G16" s="63"/>
      <c r="H16" s="63"/>
      <c r="I16" s="39"/>
      <c r="J16" s="39"/>
      <c r="K16" s="49">
        <v>0</v>
      </c>
      <c r="L16">
        <v>22</v>
      </c>
      <c r="P16" s="27" t="s">
        <v>89</v>
      </c>
      <c r="Q16" s="27">
        <f>Q15/(LOG(Q4)/LOG(2))</f>
        <v>0.14487022166482005</v>
      </c>
      <c r="V16" s="27" t="s">
        <v>116</v>
      </c>
      <c r="W16" s="27">
        <f>W15/(LOG(W4)/LOG(2))</f>
        <v>0.33333333333333331</v>
      </c>
      <c r="AA16" s="27" t="s">
        <v>119</v>
      </c>
      <c r="AB16" s="27">
        <f>AB15/(LOG(AB4)/LOG(2))</f>
        <v>0</v>
      </c>
      <c r="AF16" s="27" t="s">
        <v>120</v>
      </c>
      <c r="AG16" s="27" t="e">
        <f>AG15/(LOG(AG4)/LOG(2))</f>
        <v>#DIV/0!</v>
      </c>
      <c r="AK16" s="27" t="s">
        <v>121</v>
      </c>
      <c r="AL16" s="27">
        <f>AL15/(LOG(AL4)/LOG(2))</f>
        <v>0</v>
      </c>
      <c r="AP16" s="27" t="s">
        <v>122</v>
      </c>
      <c r="AQ16" s="27" t="e">
        <f>AQ15/(LOG(AQ4)/LOG(2))</f>
        <v>#DIV/0!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11</v>
      </c>
      <c r="B17" s="57">
        <v>1119</v>
      </c>
      <c r="C17" s="60">
        <v>21</v>
      </c>
      <c r="D17" s="57">
        <v>1127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22</v>
      </c>
      <c r="B18" s="57">
        <v>1219</v>
      </c>
      <c r="C18" s="60">
        <v>23</v>
      </c>
      <c r="D18" s="57">
        <v>1226</v>
      </c>
      <c r="E18" s="60"/>
      <c r="F18" s="57"/>
      <c r="G18" s="63"/>
      <c r="H18" s="63"/>
      <c r="I18" s="39"/>
      <c r="J18" s="39"/>
      <c r="K18" s="49">
        <v>0</v>
      </c>
      <c r="L18">
        <v>22</v>
      </c>
    </row>
    <row r="19" spans="1:22" x14ac:dyDescent="0.3">
      <c r="A19" s="57">
        <v>11</v>
      </c>
      <c r="B19" s="57">
        <v>1317</v>
      </c>
      <c r="C19" s="60">
        <v>21</v>
      </c>
      <c r="D19" s="57">
        <v>1334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1430</v>
      </c>
      <c r="C20" s="60">
        <v>21</v>
      </c>
      <c r="D20" s="57">
        <v>1445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COUNTIF(L7:L54,G3)</f>
        <v>40</v>
      </c>
      <c r="O20" s="38"/>
      <c r="P20" s="45">
        <v>8</v>
      </c>
      <c r="Q20" s="45">
        <v>8</v>
      </c>
      <c r="R20" s="45">
        <v>8</v>
      </c>
      <c r="S20" s="45">
        <v>8</v>
      </c>
      <c r="T20" s="45">
        <v>8</v>
      </c>
      <c r="U20" s="45">
        <v>8</v>
      </c>
      <c r="V20" s="44"/>
    </row>
    <row r="21" spans="1:22" x14ac:dyDescent="0.3">
      <c r="A21" s="57">
        <v>11</v>
      </c>
      <c r="B21" s="57">
        <v>1536</v>
      </c>
      <c r="C21" s="60">
        <v>21</v>
      </c>
      <c r="D21" s="57">
        <v>1549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22</v>
      </c>
      <c r="B22" s="57">
        <v>1648</v>
      </c>
      <c r="C22" s="60">
        <v>23</v>
      </c>
      <c r="D22" s="57">
        <v>1655</v>
      </c>
      <c r="E22" s="60"/>
      <c r="F22" s="57"/>
      <c r="G22" s="63"/>
      <c r="H22" s="63"/>
      <c r="I22" s="39"/>
      <c r="J22" s="39"/>
      <c r="K22" s="49">
        <v>0</v>
      </c>
      <c r="L22">
        <v>22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1760</v>
      </c>
      <c r="C23" s="59">
        <v>21</v>
      </c>
      <c r="D23" s="56">
        <v>1769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1859</v>
      </c>
      <c r="C24" s="59">
        <v>21</v>
      </c>
      <c r="D24" s="56">
        <v>1868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4</v>
      </c>
      <c r="Q24" s="45">
        <f>Z8</f>
        <v>5</v>
      </c>
      <c r="R24" s="45">
        <f>AE8</f>
        <v>8</v>
      </c>
      <c r="S24" s="45">
        <f>AJ8</f>
        <v>7</v>
      </c>
      <c r="T24" s="45">
        <f>AO8</f>
        <v>8</v>
      </c>
      <c r="U24" s="45">
        <f>AT8</f>
        <v>8</v>
      </c>
      <c r="V24" s="43"/>
    </row>
    <row r="25" spans="1:22" x14ac:dyDescent="0.3">
      <c r="A25" s="56">
        <v>11</v>
      </c>
      <c r="B25" s="56">
        <v>1955</v>
      </c>
      <c r="C25" s="59">
        <v>21</v>
      </c>
      <c r="D25" s="56">
        <v>1964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2057</v>
      </c>
      <c r="C26" s="59">
        <v>21</v>
      </c>
      <c r="D26" s="56">
        <v>2072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2160</v>
      </c>
      <c r="C27" s="59">
        <v>21</v>
      </c>
      <c r="D27" s="56">
        <v>2169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2287</v>
      </c>
      <c r="C28" s="59">
        <v>21</v>
      </c>
      <c r="D28" s="56">
        <v>2297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D14/P20</f>
        <v>100.5</v>
      </c>
      <c r="Q28">
        <f>(D22-D14)/Q20</f>
        <v>106.375</v>
      </c>
      <c r="R28">
        <f>(D30-D22)/R20</f>
        <v>105</v>
      </c>
      <c r="S28">
        <f>(D38-D30)/S20</f>
        <v>102.25</v>
      </c>
      <c r="T28">
        <f>(D46-D38)/T20</f>
        <v>95.375</v>
      </c>
      <c r="U28">
        <f>(D54-D46)/U20</f>
        <v>95.875</v>
      </c>
    </row>
    <row r="29" spans="1:22" x14ac:dyDescent="0.3">
      <c r="A29" s="56">
        <v>11</v>
      </c>
      <c r="B29" s="56">
        <v>2386</v>
      </c>
      <c r="C29" s="59">
        <v>21</v>
      </c>
      <c r="D29" s="56">
        <v>2399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6">
        <v>11</v>
      </c>
      <c r="B30" s="56">
        <v>2485</v>
      </c>
      <c r="C30" s="59">
        <v>21</v>
      </c>
      <c r="D30" s="56">
        <v>2495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7">
        <v>11</v>
      </c>
      <c r="B31" s="57">
        <v>2581</v>
      </c>
      <c r="C31" s="60">
        <v>21</v>
      </c>
      <c r="D31" s="57">
        <v>2589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2675</v>
      </c>
      <c r="C32" s="60">
        <v>21</v>
      </c>
      <c r="D32" s="57">
        <v>2684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22</v>
      </c>
      <c r="B33" s="57">
        <v>2801</v>
      </c>
      <c r="C33" s="60">
        <v>14</v>
      </c>
      <c r="D33" s="57">
        <v>2813</v>
      </c>
      <c r="E33" s="60"/>
      <c r="F33" s="57"/>
      <c r="G33" s="63"/>
      <c r="H33" s="63"/>
      <c r="I33" s="39"/>
      <c r="J33" s="39"/>
      <c r="K33" s="49">
        <v>0</v>
      </c>
      <c r="L33">
        <v>21</v>
      </c>
    </row>
    <row r="34" spans="1:12" x14ac:dyDescent="0.3">
      <c r="A34" s="57">
        <v>11</v>
      </c>
      <c r="B34" s="57">
        <v>2913</v>
      </c>
      <c r="C34" s="60">
        <v>21</v>
      </c>
      <c r="D34" s="57">
        <v>2922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3008</v>
      </c>
      <c r="C35" s="60">
        <v>21</v>
      </c>
      <c r="D35" s="57">
        <v>3020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3108</v>
      </c>
      <c r="C36" s="60">
        <v>21</v>
      </c>
      <c r="D36" s="57">
        <v>3119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3205</v>
      </c>
      <c r="C37" s="60">
        <v>21</v>
      </c>
      <c r="D37" s="57">
        <v>3218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11</v>
      </c>
      <c r="B38" s="57">
        <v>3304</v>
      </c>
      <c r="C38" s="60">
        <v>21</v>
      </c>
      <c r="D38" s="57">
        <v>3313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6">
        <v>11</v>
      </c>
      <c r="B39" s="56">
        <v>3400</v>
      </c>
      <c r="C39" s="59">
        <v>21</v>
      </c>
      <c r="D39" s="56">
        <v>3410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3496</v>
      </c>
      <c r="C40" s="59">
        <v>21</v>
      </c>
      <c r="D40" s="56">
        <v>3505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3591</v>
      </c>
      <c r="C41" s="59">
        <v>21</v>
      </c>
      <c r="D41" s="56">
        <v>3602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3688</v>
      </c>
      <c r="C42" s="59">
        <v>21</v>
      </c>
      <c r="D42" s="56">
        <v>3697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3780</v>
      </c>
      <c r="C43" s="59">
        <v>21</v>
      </c>
      <c r="D43" s="56">
        <v>3791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3878</v>
      </c>
      <c r="C44" s="59">
        <v>21</v>
      </c>
      <c r="D44" s="56">
        <v>3886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3972</v>
      </c>
      <c r="C45" s="59">
        <v>21</v>
      </c>
      <c r="D45" s="56">
        <v>3981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11</v>
      </c>
      <c r="B46" s="56">
        <v>4068</v>
      </c>
      <c r="C46" s="59">
        <v>21</v>
      </c>
      <c r="D46" s="56">
        <v>4076</v>
      </c>
      <c r="E46" s="59"/>
      <c r="F46" s="56"/>
      <c r="G46" s="62"/>
      <c r="H46" s="62"/>
      <c r="I46" s="40"/>
      <c r="J46" s="40"/>
      <c r="K46" s="41">
        <v>0</v>
      </c>
      <c r="L46">
        <v>12</v>
      </c>
    </row>
    <row r="47" spans="1:12" x14ac:dyDescent="0.3">
      <c r="A47" s="57">
        <v>11</v>
      </c>
      <c r="B47" s="57">
        <v>4162</v>
      </c>
      <c r="C47" s="60">
        <v>21</v>
      </c>
      <c r="D47" s="57">
        <v>4171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4257</v>
      </c>
      <c r="C48" s="60">
        <v>21</v>
      </c>
      <c r="D48" s="57">
        <v>4265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4355</v>
      </c>
      <c r="C49" s="60">
        <v>21</v>
      </c>
      <c r="D49" s="57">
        <v>4364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11</v>
      </c>
      <c r="B50" s="57">
        <v>4454</v>
      </c>
      <c r="C50" s="60">
        <v>21</v>
      </c>
      <c r="D50" s="57">
        <v>4463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4549</v>
      </c>
      <c r="C51" s="60">
        <v>21</v>
      </c>
      <c r="D51" s="57">
        <v>4557</v>
      </c>
      <c r="E51" s="60"/>
      <c r="F51" s="57"/>
      <c r="G51" s="63"/>
      <c r="H51" s="63"/>
      <c r="I51" s="39"/>
      <c r="J51" s="39"/>
      <c r="K51" s="49">
        <v>0</v>
      </c>
      <c r="L51">
        <v>12</v>
      </c>
    </row>
    <row r="52" spans="1:12" x14ac:dyDescent="0.3">
      <c r="A52" s="57">
        <v>11</v>
      </c>
      <c r="B52" s="57">
        <v>4643</v>
      </c>
      <c r="C52" s="60">
        <v>21</v>
      </c>
      <c r="D52" s="57">
        <v>4652</v>
      </c>
      <c r="E52" s="60"/>
      <c r="F52" s="57"/>
      <c r="G52" s="63"/>
      <c r="H52" s="63"/>
      <c r="I52" s="39"/>
      <c r="J52" s="39"/>
      <c r="K52" s="49">
        <v>0</v>
      </c>
      <c r="L52">
        <v>12</v>
      </c>
    </row>
    <row r="53" spans="1:12" x14ac:dyDescent="0.3">
      <c r="A53" s="57">
        <v>11</v>
      </c>
      <c r="B53" s="57">
        <v>4739</v>
      </c>
      <c r="C53" s="60">
        <v>21</v>
      </c>
      <c r="D53" s="57">
        <v>4748</v>
      </c>
      <c r="E53" s="60"/>
      <c r="F53" s="57"/>
      <c r="G53" s="63"/>
      <c r="H53" s="63"/>
      <c r="I53" s="39"/>
      <c r="J53" s="39"/>
      <c r="K53" s="49">
        <v>0</v>
      </c>
      <c r="L53">
        <v>12</v>
      </c>
    </row>
    <row r="54" spans="1:12" x14ac:dyDescent="0.3">
      <c r="A54" s="57">
        <v>11</v>
      </c>
      <c r="B54" s="57">
        <v>4834</v>
      </c>
      <c r="C54" s="60">
        <v>21</v>
      </c>
      <c r="D54" s="57">
        <v>4843</v>
      </c>
      <c r="E54" s="60"/>
      <c r="F54" s="57"/>
      <c r="G54" s="63"/>
      <c r="H54" s="63"/>
      <c r="I54" s="39"/>
      <c r="J54" s="39"/>
      <c r="K54" s="49">
        <v>1</v>
      </c>
      <c r="L54">
        <v>12</v>
      </c>
    </row>
    <row r="55" spans="1:12" x14ac:dyDescent="0.3">
      <c r="A55" s="17"/>
      <c r="B55" s="17"/>
      <c r="C55" s="17"/>
      <c r="D55" s="17"/>
      <c r="E55" s="17"/>
      <c r="F55" s="17"/>
      <c r="G55" s="17"/>
      <c r="H5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129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43</v>
      </c>
      <c r="V3" s="25" t="s">
        <v>117</v>
      </c>
      <c r="W3">
        <f>COUNTA(L7:L13)</f>
        <v>7</v>
      </c>
      <c r="AA3" s="25" t="s">
        <v>117</v>
      </c>
      <c r="AB3">
        <f>COUNTA(L14:L20)</f>
        <v>7</v>
      </c>
      <c r="AF3" s="25" t="s">
        <v>117</v>
      </c>
      <c r="AG3">
        <f>COUNTA(L21:L28)</f>
        <v>8</v>
      </c>
      <c r="AK3" s="25" t="s">
        <v>117</v>
      </c>
      <c r="AL3">
        <f>COUNTA(L29:L35)</f>
        <v>7</v>
      </c>
      <c r="AP3" s="25" t="s">
        <v>117</v>
      </c>
      <c r="AQ3">
        <f>COUNTA(L36:L42)</f>
        <v>7</v>
      </c>
      <c r="AU3" s="25" t="s">
        <v>117</v>
      </c>
      <c r="AV3">
        <f>COUNTA(L43:L49)</f>
        <v>7</v>
      </c>
    </row>
    <row r="4" spans="1:48" x14ac:dyDescent="0.3">
      <c r="P4" s="25" t="s">
        <v>85</v>
      </c>
      <c r="Q4" s="26">
        <f>SUM(O7:O14)</f>
        <v>43</v>
      </c>
      <c r="V4" s="25" t="s">
        <v>118</v>
      </c>
      <c r="W4">
        <f>SUM(U7:U14)</f>
        <v>7</v>
      </c>
      <c r="AA4" s="25" t="s">
        <v>118</v>
      </c>
      <c r="AB4">
        <f>SUM(Z7:Z14)</f>
        <v>7</v>
      </c>
      <c r="AF4" s="25" t="s">
        <v>118</v>
      </c>
      <c r="AG4">
        <f>SUM(AE7:AE14)</f>
        <v>8</v>
      </c>
      <c r="AK4" s="25" t="s">
        <v>118</v>
      </c>
      <c r="AL4">
        <f>SUM(AJ7:AJ14)</f>
        <v>7</v>
      </c>
      <c r="AP4" s="25" t="s">
        <v>118</v>
      </c>
      <c r="AQ4">
        <f>SUM(AO7:AO14)</f>
        <v>7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12</v>
      </c>
      <c r="C7" s="58">
        <v>21</v>
      </c>
      <c r="D7" s="55">
        <v>30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3</v>
      </c>
      <c r="P7" s="34">
        <f>O7/$Q$4</f>
        <v>6.9767441860465115E-2</v>
      </c>
      <c r="Q7" s="34">
        <f>IF(P7=0,0,(P7*((LOG(P7))/LOG(2))))</f>
        <v>-0.26799783167308894</v>
      </c>
      <c r="T7" s="34">
        <f>N7</f>
        <v>11</v>
      </c>
      <c r="U7" s="34">
        <f>COUNTIF(L7:L13,T7)</f>
        <v>1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COUNTIF(L14:L20,Y7)</f>
        <v>1</v>
      </c>
      <c r="AA7" s="34">
        <f>Z7/(AB4-Z8)</f>
        <v>1</v>
      </c>
      <c r="AB7" s="34">
        <f>IF(AA7=0,0,(AA7*((LOG(AA7))/LOG(2))))</f>
        <v>0</v>
      </c>
      <c r="AD7" s="34">
        <f>N7</f>
        <v>11</v>
      </c>
      <c r="AE7" s="34">
        <f>COUNTIF(L21:L28,AD7)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COUNTIF(L29:L35,AI7)</f>
        <v>1</v>
      </c>
      <c r="AK7" s="34">
        <f>AJ7/(AL4-AJ8)</f>
        <v>1</v>
      </c>
      <c r="AL7" s="34">
        <f>IF(AK7=0,0,(AK7*((LOG(AK7))/LOG(2))))</f>
        <v>0</v>
      </c>
      <c r="AN7" s="34">
        <f>N7</f>
        <v>11</v>
      </c>
      <c r="AO7" s="34">
        <f>COUNTIF(L36:L42,AN7)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COUNTIF(L43:L49,AS7)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11</v>
      </c>
      <c r="B8" s="56">
        <v>118</v>
      </c>
      <c r="C8" s="59">
        <v>21</v>
      </c>
      <c r="D8" s="56">
        <v>129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0.93023255813953487</v>
      </c>
      <c r="Q8" s="34">
        <f>IF(P8=0,0,(P8*((LOG(P8))/LOG(2))))</f>
        <v>-9.7057357967195917E-2</v>
      </c>
      <c r="T8" s="34">
        <f>N8</f>
        <v>12</v>
      </c>
      <c r="U8" s="34">
        <f>COUNTIF(L7:L13,T8)</f>
        <v>6</v>
      </c>
      <c r="V8" s="53"/>
      <c r="W8" s="54"/>
      <c r="Y8" s="34">
        <f>N8</f>
        <v>12</v>
      </c>
      <c r="Z8" s="34">
        <f>COUNTIF(L14:L20,Y8)</f>
        <v>6</v>
      </c>
      <c r="AA8" s="53"/>
      <c r="AB8" s="54"/>
      <c r="AD8" s="34">
        <f>N8</f>
        <v>12</v>
      </c>
      <c r="AE8" s="34">
        <f>COUNTIF(L21:L28,AD8)</f>
        <v>8</v>
      </c>
      <c r="AF8" s="53"/>
      <c r="AG8" s="54"/>
      <c r="AI8" s="34">
        <f>N8</f>
        <v>12</v>
      </c>
      <c r="AJ8" s="34">
        <f>COUNTIF(L29:L35,AI8)</f>
        <v>6</v>
      </c>
      <c r="AK8" s="53"/>
      <c r="AL8" s="54"/>
      <c r="AN8" s="34">
        <f>N8</f>
        <v>12</v>
      </c>
      <c r="AO8" s="34">
        <f>COUNTIF(L36:L42,AN8)</f>
        <v>7</v>
      </c>
      <c r="AP8" s="53"/>
      <c r="AQ8" s="54"/>
      <c r="AS8" s="34">
        <f>N8</f>
        <v>12</v>
      </c>
      <c r="AT8" s="34">
        <f>COUNTIF(L43:L49,AS8)</f>
        <v>7</v>
      </c>
      <c r="AU8" s="53"/>
      <c r="AV8" s="54"/>
    </row>
    <row r="9" spans="1:48" x14ac:dyDescent="0.3">
      <c r="A9" s="56">
        <v>11</v>
      </c>
      <c r="B9" s="56">
        <v>214</v>
      </c>
      <c r="C9" s="59">
        <v>21</v>
      </c>
      <c r="D9" s="56">
        <v>223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COUNTIF(L14:L20,Y9)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COUNTIF(L21:L28,AD9)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COUNTIF(L29:L35,AI9)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COUNTIF(L36:L42,AN9)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COUNTIF(L43:L49,AS9)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11</v>
      </c>
      <c r="B10" s="56">
        <v>310</v>
      </c>
      <c r="C10" s="59">
        <v>21</v>
      </c>
      <c r="D10" s="56">
        <v>322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22</v>
      </c>
      <c r="U10" s="34">
        <f>COUNTIF(L7:L13,T10)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COUNTIF(L14:L20,Y10)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COUNTIF(L21:L28,AD10)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COUNTIF(L29:L35,AI10)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COUNTIF(L36:L42,AN10)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COUNTIF(L43:L49,AS10)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409</v>
      </c>
      <c r="C11" s="59">
        <v>21</v>
      </c>
      <c r="D11" s="56">
        <v>418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COUNTIF(L14:L20,Y11)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COUNTIF(L21:L28,AD11)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COUNTIF(L29:L35,AI11)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COUNTIF(L36:L42,AN11)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COUNTIF(L43:L49,AS11)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11</v>
      </c>
      <c r="B12" s="56">
        <v>507</v>
      </c>
      <c r="C12" s="59">
        <v>12</v>
      </c>
      <c r="D12" s="56">
        <v>511</v>
      </c>
      <c r="E12" s="59"/>
      <c r="F12" s="56"/>
      <c r="G12" s="62"/>
      <c r="H12" s="62"/>
      <c r="I12" s="40"/>
      <c r="J12" s="40"/>
      <c r="K12" s="41">
        <v>0</v>
      </c>
      <c r="L12">
        <v>11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COUNTIF(L14:L20,Y12)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COUNTIF(L21:L28,AD12)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COUNTIF(L29:L35,AI12)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COUNTIF(L36:L42,AN12)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COUNTIF(L43:L49,AS12)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607</v>
      </c>
      <c r="C13" s="59">
        <v>21</v>
      </c>
      <c r="D13" s="56">
        <v>617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COUNTIF(L14:L20,Y13)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COUNTIF(L21:L28,AD13)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COUNTIF(L29:L35,AI13)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COUNTIF(L36:L42,AN13)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COUNTIF(L43:L49,AS13)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7">
        <v>11</v>
      </c>
      <c r="B14" s="57">
        <v>705</v>
      </c>
      <c r="C14" s="60">
        <v>21</v>
      </c>
      <c r="D14" s="57">
        <v>714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COUNTIF(L14:L20,Y14)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COUNTIF(L21:L28,AD14)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COUNTIF(L29:L35,AI14)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COUNTIF(L36:L42,AN14)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COUNTIF(L43:L49,AS14)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800</v>
      </c>
      <c r="C15" s="60">
        <v>21</v>
      </c>
      <c r="D15" s="57">
        <v>811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0.36505518964028483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0</v>
      </c>
      <c r="AP15" t="e">
        <f>SUM(AP7:AP14)</f>
        <v>#DIV/0!</v>
      </c>
      <c r="AQ15" t="e">
        <f>-SUM(AQ7:AQ14)</f>
        <v>#DIV/0!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11</v>
      </c>
      <c r="B16" s="57">
        <v>897</v>
      </c>
      <c r="C16" s="60">
        <v>21</v>
      </c>
      <c r="D16" s="57">
        <v>908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6.7275594933687746E-2</v>
      </c>
      <c r="V16" s="27" t="s">
        <v>116</v>
      </c>
      <c r="W16" s="27">
        <f>W15/(LOG(W4)/LOG(2))</f>
        <v>0</v>
      </c>
      <c r="AA16" s="27" t="s">
        <v>119</v>
      </c>
      <c r="AB16" s="27">
        <f>AB15/(LOG(AB4)/LOG(2))</f>
        <v>0</v>
      </c>
      <c r="AF16" s="27" t="s">
        <v>120</v>
      </c>
      <c r="AG16" s="27" t="e">
        <f>AG15/(LOG(AG4)/LOG(2))</f>
        <v>#DIV/0!</v>
      </c>
      <c r="AK16" s="27" t="s">
        <v>121</v>
      </c>
      <c r="AL16" s="27">
        <f>AL15/(LOG(AL4)/LOG(2))</f>
        <v>0</v>
      </c>
      <c r="AP16" s="27" t="s">
        <v>122</v>
      </c>
      <c r="AQ16" s="27" t="e">
        <f>AQ15/(LOG(AQ4)/LOG(2))</f>
        <v>#DIV/0!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11</v>
      </c>
      <c r="B17" s="57">
        <v>995</v>
      </c>
      <c r="C17" s="60">
        <v>21</v>
      </c>
      <c r="D17" s="57">
        <v>1005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1091</v>
      </c>
      <c r="C18" s="60">
        <v>12</v>
      </c>
      <c r="D18" s="57">
        <v>1098</v>
      </c>
      <c r="E18" s="60"/>
      <c r="F18" s="57"/>
      <c r="G18" s="63"/>
      <c r="H18" s="63"/>
      <c r="I18" s="39"/>
      <c r="J18" s="39"/>
      <c r="K18" s="49">
        <v>0</v>
      </c>
      <c r="L18">
        <v>11</v>
      </c>
    </row>
    <row r="19" spans="1:22" x14ac:dyDescent="0.3">
      <c r="A19" s="57">
        <v>11</v>
      </c>
      <c r="B19" s="57">
        <v>1194</v>
      </c>
      <c r="C19" s="60">
        <v>21</v>
      </c>
      <c r="D19" s="57">
        <v>1210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1298</v>
      </c>
      <c r="C20" s="60">
        <v>21</v>
      </c>
      <c r="D20" s="57">
        <v>1307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COUNTIF(L7:L49,G3)</f>
        <v>40</v>
      </c>
      <c r="O20" s="38"/>
      <c r="P20" s="45">
        <v>7</v>
      </c>
      <c r="Q20" s="45">
        <v>7</v>
      </c>
      <c r="R20" s="45">
        <v>8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11</v>
      </c>
      <c r="B21" s="56">
        <v>1395</v>
      </c>
      <c r="C21" s="59">
        <v>21</v>
      </c>
      <c r="D21" s="56">
        <v>1404</v>
      </c>
      <c r="E21" s="59"/>
      <c r="F21" s="56"/>
      <c r="G21" s="62"/>
      <c r="H21" s="62"/>
      <c r="I21" s="40"/>
      <c r="J21" s="40"/>
      <c r="K21" s="41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1492</v>
      </c>
      <c r="C22" s="59">
        <v>21</v>
      </c>
      <c r="D22" s="56">
        <v>1505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1593</v>
      </c>
      <c r="C23" s="59">
        <v>21</v>
      </c>
      <c r="D23" s="56">
        <v>1602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1689</v>
      </c>
      <c r="C24" s="59">
        <v>21</v>
      </c>
      <c r="D24" s="56">
        <v>1696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6</v>
      </c>
      <c r="Q24" s="45">
        <f>Z8</f>
        <v>6</v>
      </c>
      <c r="R24" s="45">
        <f>AE8</f>
        <v>8</v>
      </c>
      <c r="S24" s="45">
        <f>AJ8</f>
        <v>6</v>
      </c>
      <c r="T24" s="45">
        <f>AO8</f>
        <v>7</v>
      </c>
      <c r="U24" s="45">
        <f>AT8</f>
        <v>7</v>
      </c>
      <c r="V24" s="43"/>
    </row>
    <row r="25" spans="1:22" x14ac:dyDescent="0.3">
      <c r="A25" s="56">
        <v>11</v>
      </c>
      <c r="B25" s="56">
        <v>1784</v>
      </c>
      <c r="C25" s="59">
        <v>21</v>
      </c>
      <c r="D25" s="56">
        <v>1798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1884</v>
      </c>
      <c r="C26" s="59">
        <v>21</v>
      </c>
      <c r="D26" s="56">
        <v>1897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1983</v>
      </c>
      <c r="C27" s="59">
        <v>21</v>
      </c>
      <c r="D27" s="56">
        <v>1992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2079</v>
      </c>
      <c r="C28" s="59">
        <v>21</v>
      </c>
      <c r="D28" s="56">
        <v>2088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D13/P20</f>
        <v>88.142857142857139</v>
      </c>
      <c r="Q28">
        <f>(D20-D13)/Q20</f>
        <v>98.571428571428569</v>
      </c>
      <c r="R28">
        <f>(D28-D20)/R20</f>
        <v>97.625</v>
      </c>
      <c r="S28">
        <f>(D35-D28)/S20</f>
        <v>99.857142857142861</v>
      </c>
      <c r="T28">
        <f>(D42-D35)/T20</f>
        <v>95.142857142857139</v>
      </c>
      <c r="U28">
        <f>(D49-D42)/U20</f>
        <v>96.142857142857139</v>
      </c>
    </row>
    <row r="29" spans="1:22" x14ac:dyDescent="0.3">
      <c r="A29" s="57">
        <v>11</v>
      </c>
      <c r="B29" s="57">
        <v>2174</v>
      </c>
      <c r="C29" s="60">
        <v>21</v>
      </c>
      <c r="D29" s="57">
        <v>2182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2268</v>
      </c>
      <c r="C30" s="60">
        <v>21</v>
      </c>
      <c r="D30" s="57">
        <v>2281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2368</v>
      </c>
      <c r="C31" s="60">
        <v>21</v>
      </c>
      <c r="D31" s="57">
        <v>2375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2461</v>
      </c>
      <c r="C32" s="60">
        <v>21</v>
      </c>
      <c r="D32" s="57">
        <v>2469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2555</v>
      </c>
      <c r="C33" s="60">
        <v>21</v>
      </c>
      <c r="D33" s="57">
        <v>2564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2649</v>
      </c>
      <c r="C34" s="60">
        <v>12</v>
      </c>
      <c r="D34" s="57">
        <v>2657</v>
      </c>
      <c r="E34" s="60"/>
      <c r="F34" s="57"/>
      <c r="G34" s="63"/>
      <c r="H34" s="63"/>
      <c r="I34" s="39"/>
      <c r="J34" s="39"/>
      <c r="K34" s="49">
        <v>0</v>
      </c>
      <c r="L34">
        <v>11</v>
      </c>
    </row>
    <row r="35" spans="1:12" x14ac:dyDescent="0.3">
      <c r="A35" s="57">
        <v>11</v>
      </c>
      <c r="B35" s="57">
        <v>2777</v>
      </c>
      <c r="C35" s="60">
        <v>21</v>
      </c>
      <c r="D35" s="57">
        <v>2787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6">
        <v>11</v>
      </c>
      <c r="B36" s="56">
        <v>2875</v>
      </c>
      <c r="C36" s="59">
        <v>21</v>
      </c>
      <c r="D36" s="56">
        <v>2882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2971</v>
      </c>
      <c r="C37" s="59">
        <v>21</v>
      </c>
      <c r="D37" s="56">
        <v>2980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3066</v>
      </c>
      <c r="C38" s="59">
        <v>21</v>
      </c>
      <c r="D38" s="56">
        <v>3074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3161</v>
      </c>
      <c r="C39" s="59">
        <v>21</v>
      </c>
      <c r="D39" s="56">
        <v>3170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3256</v>
      </c>
      <c r="C40" s="59">
        <v>21</v>
      </c>
      <c r="D40" s="56">
        <v>3265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3350</v>
      </c>
      <c r="C41" s="59">
        <v>21</v>
      </c>
      <c r="D41" s="56">
        <v>3358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3444</v>
      </c>
      <c r="C42" s="59">
        <v>21</v>
      </c>
      <c r="D42" s="56">
        <v>3453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7">
        <v>11</v>
      </c>
      <c r="B43" s="57">
        <v>3539</v>
      </c>
      <c r="C43" s="60">
        <v>21</v>
      </c>
      <c r="D43" s="57">
        <v>3548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3635</v>
      </c>
      <c r="C44" s="60">
        <v>21</v>
      </c>
      <c r="D44" s="57">
        <v>3647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3735</v>
      </c>
      <c r="C45" s="60">
        <v>21</v>
      </c>
      <c r="D45" s="57">
        <v>3742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3831</v>
      </c>
      <c r="C46" s="60">
        <v>21</v>
      </c>
      <c r="D46" s="57">
        <v>3839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3927</v>
      </c>
      <c r="C47" s="60">
        <v>21</v>
      </c>
      <c r="D47" s="57">
        <v>3937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4019</v>
      </c>
      <c r="C48" s="60">
        <v>21</v>
      </c>
      <c r="D48" s="57">
        <v>4030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4118</v>
      </c>
      <c r="C49" s="60">
        <v>21</v>
      </c>
      <c r="D49" s="57">
        <v>4126</v>
      </c>
      <c r="E49" s="60"/>
      <c r="F49" s="57"/>
      <c r="G49" s="63"/>
      <c r="H49" s="63"/>
      <c r="I49" s="39"/>
      <c r="J49" s="39"/>
      <c r="K49" s="49">
        <v>1</v>
      </c>
      <c r="L49">
        <v>12</v>
      </c>
    </row>
    <row r="50" spans="1:12" x14ac:dyDescent="0.3">
      <c r="A50" s="17"/>
      <c r="B50" s="17"/>
      <c r="C50" s="17"/>
      <c r="D50" s="17"/>
      <c r="E50" s="17"/>
      <c r="F50" s="17"/>
      <c r="G50" s="17"/>
      <c r="H5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130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48</v>
      </c>
      <c r="V3" s="25" t="s">
        <v>117</v>
      </c>
      <c r="W3">
        <f>COUNTA(L7:L14)</f>
        <v>8</v>
      </c>
      <c r="AA3" s="25" t="s">
        <v>117</v>
      </c>
      <c r="AB3">
        <f>COUNTA(L15:L22)</f>
        <v>8</v>
      </c>
      <c r="AF3" s="25" t="s">
        <v>117</v>
      </c>
      <c r="AG3">
        <f>COUNTA(L23:L30)</f>
        <v>8</v>
      </c>
      <c r="AK3" s="25" t="s">
        <v>117</v>
      </c>
      <c r="AL3">
        <f>COUNTA(L31:L38)</f>
        <v>8</v>
      </c>
      <c r="AP3" s="25" t="s">
        <v>117</v>
      </c>
      <c r="AQ3">
        <f>COUNTA(L39:L46)</f>
        <v>8</v>
      </c>
      <c r="AU3" s="25" t="s">
        <v>117</v>
      </c>
      <c r="AV3">
        <f>COUNTA(L47:L54)</f>
        <v>8</v>
      </c>
    </row>
    <row r="4" spans="1:48" x14ac:dyDescent="0.3">
      <c r="P4" s="25" t="s">
        <v>85</v>
      </c>
      <c r="Q4" s="26">
        <f>SUM(O7:O14)</f>
        <v>48</v>
      </c>
      <c r="V4" s="25" t="s">
        <v>118</v>
      </c>
      <c r="W4">
        <f>SUM(U7:U14)</f>
        <v>8</v>
      </c>
      <c r="AA4" s="25" t="s">
        <v>118</v>
      </c>
      <c r="AB4">
        <f>SUM(Z7:Z14)</f>
        <v>8</v>
      </c>
      <c r="AF4" s="25" t="s">
        <v>118</v>
      </c>
      <c r="AG4">
        <f>SUM(AE7:AE14)</f>
        <v>8</v>
      </c>
      <c r="AK4" s="25" t="s">
        <v>118</v>
      </c>
      <c r="AL4">
        <f>SUM(AJ7:AJ14)</f>
        <v>8</v>
      </c>
      <c r="AP4" s="25" t="s">
        <v>118</v>
      </c>
      <c r="AQ4">
        <f>SUM(AO7:AO14)</f>
        <v>8</v>
      </c>
      <c r="AU4" s="25" t="s">
        <v>118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22</v>
      </c>
      <c r="B7" s="55">
        <v>11</v>
      </c>
      <c r="C7" s="58">
        <v>23</v>
      </c>
      <c r="D7" s="55">
        <v>28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4</v>
      </c>
      <c r="P7" s="34">
        <f>O7/$Q$4</f>
        <v>8.3333333333333329E-2</v>
      </c>
      <c r="Q7" s="34">
        <f>IF(P7=0,0,(P7*((LOG(P7))/LOG(2))))</f>
        <v>-0.29874687506009634</v>
      </c>
      <c r="T7" s="34">
        <f>N7</f>
        <v>11</v>
      </c>
      <c r="U7" s="34">
        <f>COUNTIF(L7:L14,T7)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COUNTIF(L15:L22,Y7)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COUNTIF(L23:L30,AD7)</f>
        <v>2</v>
      </c>
      <c r="AF7" s="34">
        <f>AE7/(AG4-AE8)</f>
        <v>0.66666666666666663</v>
      </c>
      <c r="AG7" s="34">
        <f>IF(AF7=0,0,(AF7*((LOG(AF7))/LOG(2))))</f>
        <v>-0.38997500048077083</v>
      </c>
      <c r="AI7" s="34">
        <f>N7</f>
        <v>11</v>
      </c>
      <c r="AJ7" s="34">
        <f>COUNTIF(L31:L38,AI7)</f>
        <v>1</v>
      </c>
      <c r="AK7" s="34">
        <f>AJ7/(AL4-AJ8)</f>
        <v>1</v>
      </c>
      <c r="AL7" s="34">
        <f>IF(AK7=0,0,(AK7*((LOG(AK7))/LOG(2))))</f>
        <v>0</v>
      </c>
      <c r="AN7" s="34">
        <f>N7</f>
        <v>11</v>
      </c>
      <c r="AO7" s="34">
        <f>COUNTIF(L39:L46,AN7)</f>
        <v>1</v>
      </c>
      <c r="AP7" s="34">
        <f>AO7/(AQ4-AO8)</f>
        <v>0.5</v>
      </c>
      <c r="AQ7" s="34">
        <f>IF(AP7=0,0,(AP7*((LOG(AP7))/LOG(2))))</f>
        <v>-0.5</v>
      </c>
      <c r="AS7" s="34">
        <f>N7</f>
        <v>11</v>
      </c>
      <c r="AT7" s="34">
        <f>COUNTIF(L47:L54,AS7)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11</v>
      </c>
      <c r="B8" s="56">
        <v>131</v>
      </c>
      <c r="C8" s="59">
        <v>21</v>
      </c>
      <c r="D8" s="56">
        <v>146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0.83333333333333337</v>
      </c>
      <c r="Q8" s="34">
        <f>IF(P8=0,0,(P8*((LOG(P8))/LOG(2))))</f>
        <v>-0.21919533819482812</v>
      </c>
      <c r="T8" s="34">
        <f>N8</f>
        <v>12</v>
      </c>
      <c r="U8" s="34">
        <f>COUNTIF(L7:L14,T8)</f>
        <v>7</v>
      </c>
      <c r="V8" s="53"/>
      <c r="W8" s="54"/>
      <c r="Y8" s="34">
        <f>N8</f>
        <v>12</v>
      </c>
      <c r="Z8" s="34">
        <f>COUNTIF(L15:L22,Y8)</f>
        <v>8</v>
      </c>
      <c r="AA8" s="53"/>
      <c r="AB8" s="54"/>
      <c r="AD8" s="34">
        <f>N8</f>
        <v>12</v>
      </c>
      <c r="AE8" s="34">
        <f>COUNTIF(L23:L30,AD8)</f>
        <v>5</v>
      </c>
      <c r="AF8" s="53"/>
      <c r="AG8" s="54"/>
      <c r="AI8" s="34">
        <f>N8</f>
        <v>12</v>
      </c>
      <c r="AJ8" s="34">
        <f>COUNTIF(L31:L38,AI8)</f>
        <v>7</v>
      </c>
      <c r="AK8" s="53"/>
      <c r="AL8" s="54"/>
      <c r="AN8" s="34">
        <f>N8</f>
        <v>12</v>
      </c>
      <c r="AO8" s="34">
        <f>COUNTIF(L39:L46,AN8)</f>
        <v>6</v>
      </c>
      <c r="AP8" s="53"/>
      <c r="AQ8" s="54"/>
      <c r="AS8" s="34">
        <f>N8</f>
        <v>12</v>
      </c>
      <c r="AT8" s="34">
        <f>COUNTIF(L47:L54,AS8)</f>
        <v>7</v>
      </c>
      <c r="AU8" s="53"/>
      <c r="AV8" s="54"/>
    </row>
    <row r="9" spans="1:48" x14ac:dyDescent="0.3">
      <c r="A9" s="56">
        <v>11</v>
      </c>
      <c r="B9" s="56">
        <v>233</v>
      </c>
      <c r="C9" s="59">
        <v>21</v>
      </c>
      <c r="D9" s="56">
        <v>243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2</v>
      </c>
      <c r="P9" s="34">
        <f>O9/$Q$4</f>
        <v>4.1666666666666664E-2</v>
      </c>
      <c r="Q9" s="34">
        <f>IF(P9=0,0,(P9*((LOG(P9))/LOG(2))))</f>
        <v>-0.19104010419671485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COUNTIF(L15:L22,Y9)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COUNTIF(L23:L30,AD9)</f>
        <v>1</v>
      </c>
      <c r="AF9" s="34">
        <f>AE9/(AG4-AE8)</f>
        <v>0.33333333333333331</v>
      </c>
      <c r="AG9" s="34">
        <f>IF(AF9=0,0,(AF9*((LOG(AF9))/LOG(2))))</f>
        <v>-0.52832083357371862</v>
      </c>
      <c r="AI9" s="34">
        <f>N9</f>
        <v>21</v>
      </c>
      <c r="AJ9" s="34">
        <f>COUNTIF(L31:L38,AI9)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COUNTIF(L39:L46,AN9)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COUNTIF(L47:L54,AS9)</f>
        <v>1</v>
      </c>
      <c r="AU9" s="34">
        <f>AT9/(AV4-AT8)</f>
        <v>1</v>
      </c>
      <c r="AV9" s="34">
        <f>IF(AU9=0,0,(AU9*((LOG(AU9))/LOG(2))))</f>
        <v>0</v>
      </c>
    </row>
    <row r="10" spans="1:48" x14ac:dyDescent="0.3">
      <c r="A10" s="56">
        <v>11</v>
      </c>
      <c r="B10" s="56">
        <v>337</v>
      </c>
      <c r="C10" s="59">
        <v>21</v>
      </c>
      <c r="D10" s="56">
        <v>353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2</v>
      </c>
      <c r="P10" s="34">
        <f>O10/$Q$4</f>
        <v>4.1666666666666664E-2</v>
      </c>
      <c r="Q10" s="34">
        <f>IF(P10=0,0,(P10*((LOG(P10))/LOG(2))))</f>
        <v>-0.19104010419671485</v>
      </c>
      <c r="T10" s="34">
        <f>N10</f>
        <v>22</v>
      </c>
      <c r="U10" s="34">
        <f>COUNTIF(L7:L14,T10)</f>
        <v>1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COUNTIF(L15:L22,Y10)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COUNTIF(L23:L30,AD10)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COUNTIF(L31:L38,AI10)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COUNTIF(L39:L46,AN10)</f>
        <v>1</v>
      </c>
      <c r="AP10" s="34">
        <f>AO10/(AQ4-AO8)</f>
        <v>0.5</v>
      </c>
      <c r="AQ10" s="34">
        <f>IF(AP10=0,0,(AP10*((LOG(AP10))/LOG(2))))</f>
        <v>-0.5</v>
      </c>
      <c r="AS10" s="34">
        <f>N10</f>
        <v>22</v>
      </c>
      <c r="AT10" s="34">
        <f>COUNTIF(L47:L54,AS10)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6">
        <v>11</v>
      </c>
      <c r="B11" s="56">
        <v>441</v>
      </c>
      <c r="C11" s="59">
        <v>21</v>
      </c>
      <c r="D11" s="56">
        <v>450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COUNTIF(L15:L22,Y11)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COUNTIF(L23:L30,AD11)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COUNTIF(L31:L38,AI11)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COUNTIF(L39:L46,AN11)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COUNTIF(L47:L54,AS11)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536</v>
      </c>
      <c r="C12" s="59">
        <v>21</v>
      </c>
      <c r="D12" s="56">
        <v>546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COUNTIF(L15:L22,Y12)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COUNTIF(L23:L30,AD12)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COUNTIF(L31:L38,AI12)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COUNTIF(L39:L46,AN12)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COUNTIF(L47:L54,AS12)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633</v>
      </c>
      <c r="C13" s="59">
        <v>21</v>
      </c>
      <c r="D13" s="56">
        <v>643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COUNTIF(L15:L22,Y13)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COUNTIF(L23:L30,AD13)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COUNTIF(L31:L38,AI13)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COUNTIF(L39:L46,AN13)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COUNTIF(L47:L54,AS13)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731</v>
      </c>
      <c r="C14" s="59">
        <v>21</v>
      </c>
      <c r="D14" s="56">
        <v>743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COUNTIF(L15:L22,Y14)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COUNTIF(L23:L30,AD14)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COUNTIF(L31:L38,AI14)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COUNTIF(L39:L46,AN14)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COUNTIF(L47:L54,AS14)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830</v>
      </c>
      <c r="C15" s="60">
        <v>21</v>
      </c>
      <c r="D15" s="57">
        <v>840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0.90002242164835433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>
        <f>SUM(AF7:AF14)</f>
        <v>1</v>
      </c>
      <c r="AG15">
        <f>-SUM(AG7:AG14)</f>
        <v>0.91829583405448945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926</v>
      </c>
      <c r="C16" s="60">
        <v>21</v>
      </c>
      <c r="D16" s="57">
        <v>939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0.16115102322211461</v>
      </c>
      <c r="V16" s="27" t="s">
        <v>116</v>
      </c>
      <c r="W16" s="27">
        <f>W15/(LOG(W4)/LOG(2))</f>
        <v>0</v>
      </c>
      <c r="AA16" s="27" t="s">
        <v>119</v>
      </c>
      <c r="AB16" s="27" t="e">
        <f>AB15/(LOG(AB4)/LOG(2))</f>
        <v>#DIV/0!</v>
      </c>
      <c r="AF16" s="27" t="s">
        <v>120</v>
      </c>
      <c r="AG16" s="27">
        <f>AG15/(LOG(AG4)/LOG(2))</f>
        <v>0.30609861135149646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0.33333333333333331</v>
      </c>
      <c r="AU16" s="27" t="s">
        <v>123</v>
      </c>
      <c r="AV16" s="27">
        <f>AV15/(LOG(AV4)/LOG(2))</f>
        <v>0</v>
      </c>
    </row>
    <row r="17" spans="1:22" x14ac:dyDescent="0.3">
      <c r="A17" s="57">
        <v>11</v>
      </c>
      <c r="B17" s="57">
        <v>1025</v>
      </c>
      <c r="C17" s="60">
        <v>21</v>
      </c>
      <c r="D17" s="57">
        <v>1035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1121</v>
      </c>
      <c r="C18" s="60">
        <v>21</v>
      </c>
      <c r="D18" s="57">
        <v>1139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1227</v>
      </c>
      <c r="C19" s="60">
        <v>21</v>
      </c>
      <c r="D19" s="57">
        <v>1236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1324</v>
      </c>
      <c r="C20" s="60">
        <v>21</v>
      </c>
      <c r="D20" s="57">
        <v>1334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COUNTIF(L7:L54,G3)</f>
        <v>40</v>
      </c>
      <c r="O20" s="38"/>
      <c r="P20" s="45">
        <v>8</v>
      </c>
      <c r="Q20" s="45">
        <v>8</v>
      </c>
      <c r="R20" s="45">
        <v>8</v>
      </c>
      <c r="S20" s="45">
        <v>8</v>
      </c>
      <c r="T20" s="45">
        <v>8</v>
      </c>
      <c r="U20" s="45">
        <v>8</v>
      </c>
      <c r="V20" s="44"/>
    </row>
    <row r="21" spans="1:22" x14ac:dyDescent="0.3">
      <c r="A21" s="57">
        <v>11</v>
      </c>
      <c r="B21" s="57">
        <v>1427</v>
      </c>
      <c r="C21" s="60">
        <v>21</v>
      </c>
      <c r="D21" s="57">
        <v>1436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1524</v>
      </c>
      <c r="C22" s="60">
        <v>21</v>
      </c>
      <c r="D22" s="57">
        <v>1533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1620</v>
      </c>
      <c r="C23" s="59">
        <v>12</v>
      </c>
      <c r="D23" s="56">
        <v>1628</v>
      </c>
      <c r="E23" s="59"/>
      <c r="F23" s="56"/>
      <c r="G23" s="62"/>
      <c r="H23" s="62"/>
      <c r="I23" s="40"/>
      <c r="J23" s="40"/>
      <c r="K23" s="41">
        <v>0</v>
      </c>
      <c r="L23">
        <v>11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1725</v>
      </c>
      <c r="C24" s="59">
        <v>21</v>
      </c>
      <c r="D24" s="56">
        <v>1732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7</v>
      </c>
      <c r="Q24" s="45">
        <f>Z8</f>
        <v>8</v>
      </c>
      <c r="R24" s="45">
        <f>AE8</f>
        <v>5</v>
      </c>
      <c r="S24" s="45">
        <f>AJ8</f>
        <v>7</v>
      </c>
      <c r="T24" s="45">
        <f>AO8</f>
        <v>6</v>
      </c>
      <c r="U24" s="45">
        <f>AT8</f>
        <v>7</v>
      </c>
      <c r="V24" s="43"/>
    </row>
    <row r="25" spans="1:22" x14ac:dyDescent="0.3">
      <c r="A25" s="56">
        <v>11</v>
      </c>
      <c r="B25" s="56">
        <v>1818</v>
      </c>
      <c r="C25" s="59">
        <v>21</v>
      </c>
      <c r="D25" s="56">
        <v>1828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1913</v>
      </c>
      <c r="C26" s="59">
        <v>21</v>
      </c>
      <c r="D26" s="56">
        <v>1925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2014</v>
      </c>
      <c r="C27" s="59">
        <v>21</v>
      </c>
      <c r="D27" s="56">
        <v>2023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2105</v>
      </c>
      <c r="C28" s="59">
        <v>12</v>
      </c>
      <c r="D28" s="56">
        <v>2112</v>
      </c>
      <c r="E28" s="59"/>
      <c r="F28" s="56"/>
      <c r="G28" s="62"/>
      <c r="H28" s="62"/>
      <c r="I28" s="40"/>
      <c r="J28" s="40"/>
      <c r="K28" s="41">
        <v>0</v>
      </c>
      <c r="L28">
        <v>11</v>
      </c>
      <c r="N28" s="39"/>
      <c r="O28" s="48" t="s">
        <v>109</v>
      </c>
      <c r="P28">
        <f>D14/P20</f>
        <v>92.875</v>
      </c>
      <c r="Q28">
        <f>(D22-D14)/Q20</f>
        <v>98.75</v>
      </c>
      <c r="R28">
        <f>(D30-D22)/R20</f>
        <v>103.25</v>
      </c>
      <c r="S28">
        <f>(D38-D30)/S20</f>
        <v>99.125</v>
      </c>
      <c r="T28">
        <f>(D46-D38)/T20</f>
        <v>106</v>
      </c>
      <c r="U28">
        <f>(D54-D46)/U20</f>
        <v>106.125</v>
      </c>
    </row>
    <row r="29" spans="1:22" x14ac:dyDescent="0.3">
      <c r="A29" s="56">
        <v>22</v>
      </c>
      <c r="B29" s="56">
        <v>2218</v>
      </c>
      <c r="C29" s="59">
        <v>14</v>
      </c>
      <c r="D29" s="56">
        <v>2231</v>
      </c>
      <c r="E29" s="59"/>
      <c r="F29" s="56"/>
      <c r="G29" s="62"/>
      <c r="H29" s="62"/>
      <c r="I29" s="40"/>
      <c r="J29" s="40"/>
      <c r="K29" s="41">
        <v>0</v>
      </c>
      <c r="L29">
        <v>21</v>
      </c>
    </row>
    <row r="30" spans="1:22" x14ac:dyDescent="0.3">
      <c r="A30" s="56">
        <v>11</v>
      </c>
      <c r="B30" s="56">
        <v>2350</v>
      </c>
      <c r="C30" s="59">
        <v>21</v>
      </c>
      <c r="D30" s="56">
        <v>2359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7">
        <v>11</v>
      </c>
      <c r="B31" s="57">
        <v>2446</v>
      </c>
      <c r="C31" s="60">
        <v>21</v>
      </c>
      <c r="D31" s="57">
        <v>2455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2537</v>
      </c>
      <c r="C32" s="60">
        <v>12</v>
      </c>
      <c r="D32" s="57">
        <v>2544</v>
      </c>
      <c r="E32" s="60"/>
      <c r="F32" s="57"/>
      <c r="G32" s="63"/>
      <c r="H32" s="63"/>
      <c r="I32" s="39"/>
      <c r="J32" s="39"/>
      <c r="K32" s="49">
        <v>0</v>
      </c>
      <c r="L32">
        <v>11</v>
      </c>
    </row>
    <row r="33" spans="1:12" x14ac:dyDescent="0.3">
      <c r="A33" s="57">
        <v>11</v>
      </c>
      <c r="B33" s="57">
        <v>2662</v>
      </c>
      <c r="C33" s="60">
        <v>21</v>
      </c>
      <c r="D33" s="57">
        <v>2671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2761</v>
      </c>
      <c r="C34" s="60">
        <v>21</v>
      </c>
      <c r="D34" s="57">
        <v>2770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2857</v>
      </c>
      <c r="C35" s="60">
        <v>21</v>
      </c>
      <c r="D35" s="57">
        <v>2868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2954</v>
      </c>
      <c r="C36" s="60">
        <v>21</v>
      </c>
      <c r="D36" s="57">
        <v>2964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3049</v>
      </c>
      <c r="C37" s="60">
        <v>21</v>
      </c>
      <c r="D37" s="57">
        <v>3057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11</v>
      </c>
      <c r="B38" s="57">
        <v>3143</v>
      </c>
      <c r="C38" s="60">
        <v>21</v>
      </c>
      <c r="D38" s="57">
        <v>3152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6">
        <v>22</v>
      </c>
      <c r="B39" s="56">
        <v>3246</v>
      </c>
      <c r="C39" s="59">
        <v>23</v>
      </c>
      <c r="D39" s="56">
        <v>3253</v>
      </c>
      <c r="E39" s="59"/>
      <c r="F39" s="56"/>
      <c r="G39" s="62"/>
      <c r="H39" s="62"/>
      <c r="I39" s="40"/>
      <c r="J39" s="40"/>
      <c r="K39" s="41">
        <v>0</v>
      </c>
      <c r="L39">
        <v>22</v>
      </c>
    </row>
    <row r="40" spans="1:12" x14ac:dyDescent="0.3">
      <c r="A40" s="56">
        <v>11</v>
      </c>
      <c r="B40" s="56">
        <v>3370</v>
      </c>
      <c r="C40" s="59">
        <v>21</v>
      </c>
      <c r="D40" s="56">
        <v>3379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3467</v>
      </c>
      <c r="C41" s="59">
        <v>21</v>
      </c>
      <c r="D41" s="56">
        <v>3476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3617</v>
      </c>
      <c r="C42" s="59">
        <v>21</v>
      </c>
      <c r="D42" s="56">
        <v>3625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3712</v>
      </c>
      <c r="C43" s="59">
        <v>21</v>
      </c>
      <c r="D43" s="56">
        <v>3719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3805</v>
      </c>
      <c r="C44" s="59">
        <v>21</v>
      </c>
      <c r="D44" s="56">
        <v>3814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3901</v>
      </c>
      <c r="C45" s="59">
        <v>21</v>
      </c>
      <c r="D45" s="56">
        <v>3912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11</v>
      </c>
      <c r="B46" s="56">
        <v>3996</v>
      </c>
      <c r="C46" s="59">
        <v>12</v>
      </c>
      <c r="D46" s="56">
        <v>4000</v>
      </c>
      <c r="E46" s="59"/>
      <c r="F46" s="56"/>
      <c r="G46" s="62"/>
      <c r="H46" s="62"/>
      <c r="I46" s="40"/>
      <c r="J46" s="40"/>
      <c r="K46" s="41">
        <v>0</v>
      </c>
      <c r="L46">
        <v>11</v>
      </c>
    </row>
    <row r="47" spans="1:12" x14ac:dyDescent="0.3">
      <c r="A47" s="57">
        <v>11</v>
      </c>
      <c r="B47" s="57">
        <v>4114</v>
      </c>
      <c r="C47" s="60">
        <v>21</v>
      </c>
      <c r="D47" s="57">
        <v>4123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4210</v>
      </c>
      <c r="C48" s="60">
        <v>21</v>
      </c>
      <c r="D48" s="57">
        <v>4219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4305</v>
      </c>
      <c r="C49" s="60">
        <v>21</v>
      </c>
      <c r="D49" s="57">
        <v>4317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11</v>
      </c>
      <c r="B50" s="57">
        <v>4403</v>
      </c>
      <c r="C50" s="60">
        <v>21</v>
      </c>
      <c r="D50" s="57">
        <v>4410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4498</v>
      </c>
      <c r="C51" s="60">
        <v>21</v>
      </c>
      <c r="D51" s="57">
        <v>4507</v>
      </c>
      <c r="E51" s="60"/>
      <c r="F51" s="57"/>
      <c r="G51" s="63"/>
      <c r="H51" s="63"/>
      <c r="I51" s="39"/>
      <c r="J51" s="39"/>
      <c r="K51" s="49">
        <v>0</v>
      </c>
      <c r="L51">
        <v>12</v>
      </c>
    </row>
    <row r="52" spans="1:12" x14ac:dyDescent="0.3">
      <c r="A52" s="57">
        <v>22</v>
      </c>
      <c r="B52" s="57">
        <v>4613</v>
      </c>
      <c r="C52" s="60">
        <v>14</v>
      </c>
      <c r="D52" s="57">
        <v>4627</v>
      </c>
      <c r="E52" s="60"/>
      <c r="F52" s="57"/>
      <c r="G52" s="63"/>
      <c r="H52" s="63"/>
      <c r="I52" s="39"/>
      <c r="J52" s="39"/>
      <c r="K52" s="49">
        <v>0</v>
      </c>
      <c r="L52">
        <v>21</v>
      </c>
    </row>
    <row r="53" spans="1:12" x14ac:dyDescent="0.3">
      <c r="A53" s="57">
        <v>11</v>
      </c>
      <c r="B53" s="57">
        <v>4738</v>
      </c>
      <c r="C53" s="60">
        <v>21</v>
      </c>
      <c r="D53" s="57">
        <v>4750</v>
      </c>
      <c r="E53" s="60"/>
      <c r="F53" s="57"/>
      <c r="G53" s="63"/>
      <c r="H53" s="63"/>
      <c r="I53" s="39"/>
      <c r="J53" s="39"/>
      <c r="K53" s="49">
        <v>0</v>
      </c>
      <c r="L53">
        <v>12</v>
      </c>
    </row>
    <row r="54" spans="1:12" x14ac:dyDescent="0.3">
      <c r="A54" s="57">
        <v>11</v>
      </c>
      <c r="B54" s="57">
        <v>4839</v>
      </c>
      <c r="C54" s="60">
        <v>21</v>
      </c>
      <c r="D54" s="57">
        <v>4849</v>
      </c>
      <c r="E54" s="60"/>
      <c r="F54" s="57"/>
      <c r="G54" s="63"/>
      <c r="H54" s="63"/>
      <c r="I54" s="39"/>
      <c r="J54" s="39"/>
      <c r="K54" s="49">
        <v>1</v>
      </c>
      <c r="L54">
        <v>12</v>
      </c>
    </row>
    <row r="55" spans="1:12" x14ac:dyDescent="0.3">
      <c r="A55" s="17"/>
      <c r="B55" s="17"/>
      <c r="C55" s="17"/>
      <c r="D55" s="17"/>
      <c r="E55" s="17"/>
      <c r="F55" s="17"/>
      <c r="G55" s="17"/>
      <c r="H5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131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53</v>
      </c>
      <c r="V3" s="25" t="s">
        <v>117</v>
      </c>
      <c r="W3">
        <f>COUNTA(L7:L15)</f>
        <v>9</v>
      </c>
      <c r="AA3" s="25" t="s">
        <v>117</v>
      </c>
      <c r="AB3">
        <f>COUNTA(L16:L24)</f>
        <v>9</v>
      </c>
      <c r="AF3" s="25" t="s">
        <v>117</v>
      </c>
      <c r="AG3">
        <f>COUNTA(L25:L32)</f>
        <v>8</v>
      </c>
      <c r="AK3" s="25" t="s">
        <v>117</v>
      </c>
      <c r="AL3">
        <f>COUNTA(L33:L41)</f>
        <v>9</v>
      </c>
      <c r="AP3" s="25" t="s">
        <v>117</v>
      </c>
      <c r="AQ3">
        <f>COUNTA(L42:L50)</f>
        <v>9</v>
      </c>
      <c r="AU3" s="25" t="s">
        <v>117</v>
      </c>
      <c r="AV3">
        <f>COUNTA(L51:L59)</f>
        <v>9</v>
      </c>
    </row>
    <row r="4" spans="1:48" x14ac:dyDescent="0.3">
      <c r="P4" s="25" t="s">
        <v>85</v>
      </c>
      <c r="Q4" s="26">
        <f>SUM(O7:O14)</f>
        <v>53</v>
      </c>
      <c r="V4" s="25" t="s">
        <v>118</v>
      </c>
      <c r="W4">
        <f>SUM(U7:U14)</f>
        <v>9</v>
      </c>
      <c r="AA4" s="25" t="s">
        <v>118</v>
      </c>
      <c r="AB4">
        <f>SUM(Z7:Z14)</f>
        <v>9</v>
      </c>
      <c r="AF4" s="25" t="s">
        <v>118</v>
      </c>
      <c r="AG4">
        <f>SUM(AE7:AE14)</f>
        <v>8</v>
      </c>
      <c r="AK4" s="25" t="s">
        <v>118</v>
      </c>
      <c r="AL4">
        <f>SUM(AJ7:AJ14)</f>
        <v>9</v>
      </c>
      <c r="AP4" s="25" t="s">
        <v>118</v>
      </c>
      <c r="AQ4">
        <f>SUM(AO7:AO14)</f>
        <v>9</v>
      </c>
      <c r="AU4" s="25" t="s">
        <v>118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22</v>
      </c>
      <c r="B7" s="55">
        <v>29</v>
      </c>
      <c r="C7" s="58">
        <v>23</v>
      </c>
      <c r="D7" s="55">
        <v>40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6</v>
      </c>
      <c r="P7" s="34">
        <f>O7/$Q$4</f>
        <v>0.11320754716981132</v>
      </c>
      <c r="Q7" s="34">
        <f>IF(P7=0,0,(P7*((LOG(P7))/LOG(2))))</f>
        <v>-0.35580656081230677</v>
      </c>
      <c r="T7" s="34">
        <f>N7</f>
        <v>11</v>
      </c>
      <c r="U7" s="34">
        <f>COUNTIF(L7:L15,T7)</f>
        <v>2</v>
      </c>
      <c r="V7" s="34">
        <f>U7/(W4-U8)</f>
        <v>0.4</v>
      </c>
      <c r="W7" s="34">
        <f>IF(V7=0,0,(V7*((LOG(V7))/LOG(2))))</f>
        <v>-0.52877123795494496</v>
      </c>
      <c r="Y7" s="34">
        <f>N7</f>
        <v>11</v>
      </c>
      <c r="Z7" s="34">
        <f>COUNTIF(L16:L24,Y7)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COUNTIF(L25:L32,AD7)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COUNTIF(L33:L41,AI7)</f>
        <v>1</v>
      </c>
      <c r="AK7" s="34">
        <f>AJ7/(AL4-AJ8)</f>
        <v>0.33333333333333331</v>
      </c>
      <c r="AL7" s="34">
        <f>IF(AK7=0,0,(AK7*((LOG(AK7))/LOG(2))))</f>
        <v>-0.52832083357371862</v>
      </c>
      <c r="AN7" s="34">
        <f>N7</f>
        <v>11</v>
      </c>
      <c r="AO7" s="34">
        <f>COUNTIF(L42:L50,AN7)</f>
        <v>1</v>
      </c>
      <c r="AP7" s="34">
        <f>AO7/(AQ4-AO8)</f>
        <v>0.5</v>
      </c>
      <c r="AQ7" s="34">
        <f>IF(AP7=0,0,(AP7*((LOG(AP7))/LOG(2))))</f>
        <v>-0.5</v>
      </c>
      <c r="AS7" s="34">
        <f>N7</f>
        <v>11</v>
      </c>
      <c r="AT7" s="34">
        <f>COUNTIF(L51:L59,AS7)</f>
        <v>2</v>
      </c>
      <c r="AU7" s="34">
        <f>AT7/(AV4-AT8)</f>
        <v>1</v>
      </c>
      <c r="AV7" s="34">
        <f>IF(AU7=0,0,(AU7*((LOG(AU7))/LOG(2))))</f>
        <v>0</v>
      </c>
    </row>
    <row r="8" spans="1:48" x14ac:dyDescent="0.3">
      <c r="A8" s="56">
        <v>22</v>
      </c>
      <c r="B8" s="56">
        <v>151</v>
      </c>
      <c r="C8" s="59">
        <v>14</v>
      </c>
      <c r="D8" s="56">
        <v>168</v>
      </c>
      <c r="E8" s="59"/>
      <c r="F8" s="56"/>
      <c r="G8" s="62"/>
      <c r="H8" s="62"/>
      <c r="I8" s="40"/>
      <c r="J8" s="40"/>
      <c r="K8" s="41">
        <v>0</v>
      </c>
      <c r="L8">
        <v>21</v>
      </c>
      <c r="N8" s="34">
        <v>12</v>
      </c>
      <c r="O8" s="34">
        <f>COUNTIF($L$7:$L$500,N8)</f>
        <v>40</v>
      </c>
      <c r="P8" s="34">
        <f>O8/$Q$4</f>
        <v>0.75471698113207553</v>
      </c>
      <c r="Q8" s="34">
        <f>IF(P8=0,0,(P8*((LOG(P8))/LOG(2))))</f>
        <v>-0.30640932805723531</v>
      </c>
      <c r="T8" s="34">
        <f>N8</f>
        <v>12</v>
      </c>
      <c r="U8" s="34">
        <f>COUNTIF(L7:L15,T8)</f>
        <v>4</v>
      </c>
      <c r="V8" s="53"/>
      <c r="W8" s="54"/>
      <c r="Y8" s="34">
        <f>N8</f>
        <v>12</v>
      </c>
      <c r="Z8" s="34">
        <f>COUNTIF(L16:L24,Y8)</f>
        <v>8</v>
      </c>
      <c r="AA8" s="53"/>
      <c r="AB8" s="54"/>
      <c r="AD8" s="34">
        <f>N8</f>
        <v>12</v>
      </c>
      <c r="AE8" s="34">
        <f>COUNTIF(L25:L32,AD8)</f>
        <v>8</v>
      </c>
      <c r="AF8" s="53"/>
      <c r="AG8" s="54"/>
      <c r="AI8" s="34">
        <f>N8</f>
        <v>12</v>
      </c>
      <c r="AJ8" s="34">
        <f>COUNTIF(L33:L41,AI8)</f>
        <v>6</v>
      </c>
      <c r="AK8" s="53"/>
      <c r="AL8" s="54"/>
      <c r="AN8" s="34">
        <f>N8</f>
        <v>12</v>
      </c>
      <c r="AO8" s="34">
        <f>COUNTIF(L42:L50,AN8)</f>
        <v>7</v>
      </c>
      <c r="AP8" s="53"/>
      <c r="AQ8" s="54"/>
      <c r="AS8" s="34">
        <f>N8</f>
        <v>12</v>
      </c>
      <c r="AT8" s="34">
        <f>COUNTIF(L51:L59,AS8)</f>
        <v>7</v>
      </c>
      <c r="AU8" s="53"/>
      <c r="AV8" s="54"/>
    </row>
    <row r="9" spans="1:48" x14ac:dyDescent="0.3">
      <c r="A9" s="56">
        <v>11</v>
      </c>
      <c r="B9" s="56">
        <v>266</v>
      </c>
      <c r="C9" s="59">
        <v>21</v>
      </c>
      <c r="D9" s="56">
        <v>275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2</v>
      </c>
      <c r="P9" s="34">
        <f>O9/$Q$4</f>
        <v>3.7735849056603772E-2</v>
      </c>
      <c r="Q9" s="34">
        <f>IF(P9=0,0,(P9*((LOG(P9))/LOG(2))))</f>
        <v>-0.17841209262502639</v>
      </c>
      <c r="T9" s="34">
        <f>N9</f>
        <v>21</v>
      </c>
      <c r="U9" s="34">
        <f>COUNTIF(L7:L15,T9)</f>
        <v>2</v>
      </c>
      <c r="V9" s="34">
        <f>U9/(W4-U8)</f>
        <v>0.4</v>
      </c>
      <c r="W9" s="34">
        <f>IF(V9=0,0,(V9*((LOG(V9))/LOG(2))))</f>
        <v>-0.52877123795494496</v>
      </c>
      <c r="Y9" s="34">
        <f>N9</f>
        <v>21</v>
      </c>
      <c r="Z9" s="34">
        <f>COUNTIF(L16:L24,Y9)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COUNTIF(L25:L32,AD9)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COUNTIF(L33:L41,AI9)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COUNTIF(L42:L50,AN9)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COUNTIF(L51:L59,AS9)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368</v>
      </c>
      <c r="C10" s="59">
        <v>21</v>
      </c>
      <c r="D10" s="56">
        <v>377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5</v>
      </c>
      <c r="P10" s="34">
        <f>O10/$Q$4</f>
        <v>9.4339622641509441E-2</v>
      </c>
      <c r="Q10" s="34">
        <f>IF(P10=0,0,(P10*((LOG(P10))/LOG(2))))</f>
        <v>-0.32132003393168274</v>
      </c>
      <c r="T10" s="34">
        <f>N10</f>
        <v>22</v>
      </c>
      <c r="U10" s="34">
        <f>COUNTIF(L7:L15,T10)</f>
        <v>1</v>
      </c>
      <c r="V10" s="34">
        <f>U10/(W4-U8)</f>
        <v>0.2</v>
      </c>
      <c r="W10" s="34">
        <f>IF(V10=0,0,(V10*((LOG(V10))/LOG(2))))</f>
        <v>-0.46438561897747244</v>
      </c>
      <c r="Y10" s="34">
        <f>N10</f>
        <v>22</v>
      </c>
      <c r="Z10" s="34">
        <f>COUNTIF(L16:L24,Y10)</f>
        <v>1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COUNTIF(L25:L32,AD10)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COUNTIF(L33:L41,AI10)</f>
        <v>2</v>
      </c>
      <c r="AK10" s="34">
        <f>AJ10/(AL4-AJ8)</f>
        <v>0.66666666666666663</v>
      </c>
      <c r="AL10" s="34">
        <f>IF(AK10=0,0,(AK10*((LOG(AK10))/LOG(2))))</f>
        <v>-0.38997500048077083</v>
      </c>
      <c r="AN10" s="34">
        <f>N10</f>
        <v>22</v>
      </c>
      <c r="AO10" s="34">
        <f>COUNTIF(L42:L50,AN10)</f>
        <v>1</v>
      </c>
      <c r="AP10" s="34">
        <f>AO10/(AQ4-AO8)</f>
        <v>0.5</v>
      </c>
      <c r="AQ10" s="34">
        <f>IF(AP10=0,0,(AP10*((LOG(AP10))/LOG(2))))</f>
        <v>-0.5</v>
      </c>
      <c r="AS10" s="34">
        <f>N10</f>
        <v>22</v>
      </c>
      <c r="AT10" s="34">
        <f>COUNTIF(L51:L59,AS10)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6">
        <v>11</v>
      </c>
      <c r="B11" s="56">
        <v>466</v>
      </c>
      <c r="C11" s="59">
        <v>12</v>
      </c>
      <c r="D11" s="56">
        <v>472</v>
      </c>
      <c r="E11" s="59"/>
      <c r="F11" s="56"/>
      <c r="G11" s="62"/>
      <c r="H11" s="62"/>
      <c r="I11" s="40"/>
      <c r="J11" s="40"/>
      <c r="K11" s="41">
        <v>0</v>
      </c>
      <c r="L11">
        <v>11</v>
      </c>
      <c r="N11" s="34"/>
      <c r="O11" s="34"/>
      <c r="P11" s="34"/>
      <c r="Q11" s="34"/>
      <c r="T11" s="34">
        <f>N11</f>
        <v>0</v>
      </c>
      <c r="U11" s="34">
        <f>COUNTIF(L7:L15,T11)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COUNTIF(L16:L24,Y11)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COUNTIF(L25:L32,AD11)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COUNTIF(L33:L41,AI11)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COUNTIF(L42:L50,AN11)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COUNTIF(L51:L59,AS11)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570</v>
      </c>
      <c r="C12" s="59">
        <v>12</v>
      </c>
      <c r="D12" s="56">
        <v>575</v>
      </c>
      <c r="E12" s="59"/>
      <c r="F12" s="56"/>
      <c r="G12" s="62"/>
      <c r="H12" s="62"/>
      <c r="I12" s="40"/>
      <c r="J12" s="40"/>
      <c r="K12" s="41">
        <v>0</v>
      </c>
      <c r="L12">
        <v>11</v>
      </c>
      <c r="N12" s="34"/>
      <c r="O12" s="34"/>
      <c r="P12" s="34"/>
      <c r="Q12" s="34"/>
      <c r="T12" s="34">
        <f>N12</f>
        <v>0</v>
      </c>
      <c r="U12" s="34">
        <f>COUNTIF(L7:L15,T12)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COUNTIF(L16:L24,Y12)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COUNTIF(L25:L32,AD12)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COUNTIF(L33:L41,AI12)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COUNTIF(L42:L50,AN12)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COUNTIF(L51:L59,AS12)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674</v>
      </c>
      <c r="C13" s="59">
        <v>21</v>
      </c>
      <c r="D13" s="56">
        <v>683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COUNTIF(L7:L15,T13)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COUNTIF(L16:L24,Y13)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COUNTIF(L25:L32,AD13)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COUNTIF(L33:L41,AI13)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COUNTIF(L42:L50,AN13)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COUNTIF(L51:L59,AS13)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22</v>
      </c>
      <c r="B14" s="56">
        <v>772</v>
      </c>
      <c r="C14" s="59">
        <v>14</v>
      </c>
      <c r="D14" s="56">
        <v>785</v>
      </c>
      <c r="E14" s="59"/>
      <c r="F14" s="56"/>
      <c r="G14" s="62"/>
      <c r="H14" s="62"/>
      <c r="I14" s="40"/>
      <c r="J14" s="40"/>
      <c r="K14" s="41">
        <v>0</v>
      </c>
      <c r="L14">
        <v>21</v>
      </c>
      <c r="N14" s="34"/>
      <c r="O14" s="34"/>
      <c r="P14" s="34"/>
      <c r="Q14" s="34"/>
      <c r="T14" s="34">
        <f>N14</f>
        <v>0</v>
      </c>
      <c r="U14" s="34">
        <f>COUNTIF(L7:L15,T14)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COUNTIF(L16:L24,Y14)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COUNTIF(L25:L32,AD14)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COUNTIF(L33:L41,AI14)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COUNTIF(L42:L50,AN14)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COUNTIF(L51:L59,AS14)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885</v>
      </c>
      <c r="C15" s="59">
        <v>21</v>
      </c>
      <c r="D15" s="56">
        <v>896</v>
      </c>
      <c r="E15" s="59"/>
      <c r="F15" s="56"/>
      <c r="G15" s="62"/>
      <c r="H15" s="62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1.1619480154262511</v>
      </c>
      <c r="V15">
        <f>SUM(V7:V14)</f>
        <v>1</v>
      </c>
      <c r="W15">
        <f>-SUM(W7:W14)</f>
        <v>1.5219280948873624</v>
      </c>
      <c r="AA15">
        <f>SUM(AA7:AA14)</f>
        <v>1</v>
      </c>
      <c r="AB15">
        <f>-SUM(AB7:AB14)</f>
        <v>0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0.91829583405448945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</v>
      </c>
    </row>
    <row r="16" spans="1:48" x14ac:dyDescent="0.3">
      <c r="A16" s="57">
        <v>22</v>
      </c>
      <c r="B16" s="57">
        <v>994</v>
      </c>
      <c r="C16" s="60">
        <v>23</v>
      </c>
      <c r="D16" s="57">
        <v>1007</v>
      </c>
      <c r="E16" s="60"/>
      <c r="F16" s="57"/>
      <c r="G16" s="63"/>
      <c r="H16" s="63"/>
      <c r="I16" s="39"/>
      <c r="J16" s="39"/>
      <c r="K16" s="49">
        <v>0</v>
      </c>
      <c r="L16">
        <v>22</v>
      </c>
      <c r="P16" s="27" t="s">
        <v>89</v>
      </c>
      <c r="Q16" s="27">
        <f>Q15/(LOG(Q4)/LOG(2))</f>
        <v>0.20285687007063355</v>
      </c>
      <c r="V16" s="27" t="s">
        <v>116</v>
      </c>
      <c r="W16" s="27">
        <f>W15/(LOG(W4)/LOG(2))</f>
        <v>0.48011485893038064</v>
      </c>
      <c r="AA16" s="27" t="s">
        <v>119</v>
      </c>
      <c r="AB16" s="27">
        <f>AB15/(LOG(AB4)/LOG(2))</f>
        <v>0</v>
      </c>
      <c r="AF16" s="27" t="s">
        <v>120</v>
      </c>
      <c r="AG16" s="27" t="e">
        <f>AG15/(LOG(AG4)/LOG(2))</f>
        <v>#DIV/0!</v>
      </c>
      <c r="AK16" s="27" t="s">
        <v>121</v>
      </c>
      <c r="AL16" s="27">
        <f>AL15/(LOG(AL4)/LOG(2))</f>
        <v>0.28969008214284753</v>
      </c>
      <c r="AP16" s="27" t="s">
        <v>122</v>
      </c>
      <c r="AQ16" s="27">
        <f>AQ15/(LOG(AQ4)/LOG(2))</f>
        <v>0.31546487678572877</v>
      </c>
      <c r="AU16" s="27" t="s">
        <v>123</v>
      </c>
      <c r="AV16" s="27">
        <f>AV15/(LOG(AV4)/LOG(2))</f>
        <v>0</v>
      </c>
    </row>
    <row r="17" spans="1:22" x14ac:dyDescent="0.3">
      <c r="A17" s="57">
        <v>11</v>
      </c>
      <c r="B17" s="57">
        <v>1103</v>
      </c>
      <c r="C17" s="60">
        <v>21</v>
      </c>
      <c r="D17" s="57">
        <v>1111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1197</v>
      </c>
      <c r="C18" s="60">
        <v>21</v>
      </c>
      <c r="D18" s="57">
        <v>1206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1298</v>
      </c>
      <c r="C19" s="60">
        <v>21</v>
      </c>
      <c r="D19" s="57">
        <v>1312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1402</v>
      </c>
      <c r="C20" s="60">
        <v>21</v>
      </c>
      <c r="D20" s="57">
        <v>1411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COUNTIF(L7:L59,G3)</f>
        <v>40</v>
      </c>
      <c r="O20" s="38"/>
      <c r="P20" s="45">
        <v>9</v>
      </c>
      <c r="Q20" s="45">
        <v>9</v>
      </c>
      <c r="R20" s="45">
        <v>8</v>
      </c>
      <c r="S20" s="45">
        <v>9</v>
      </c>
      <c r="T20" s="45">
        <v>9</v>
      </c>
      <c r="U20" s="45">
        <v>9</v>
      </c>
      <c r="V20" s="44"/>
    </row>
    <row r="21" spans="1:22" x14ac:dyDescent="0.3">
      <c r="A21" s="57">
        <v>11</v>
      </c>
      <c r="B21" s="57">
        <v>1497</v>
      </c>
      <c r="C21" s="60">
        <v>21</v>
      </c>
      <c r="D21" s="57">
        <v>1505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1596</v>
      </c>
      <c r="C22" s="60">
        <v>21</v>
      </c>
      <c r="D22" s="57">
        <v>1605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11</v>
      </c>
      <c r="B23" s="57">
        <v>1693</v>
      </c>
      <c r="C23" s="60">
        <v>21</v>
      </c>
      <c r="D23" s="57">
        <v>1703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1790</v>
      </c>
      <c r="C24" s="60">
        <v>21</v>
      </c>
      <c r="D24" s="57">
        <v>1799</v>
      </c>
      <c r="E24" s="60"/>
      <c r="F24" s="57"/>
      <c r="G24" s="63"/>
      <c r="H24" s="63"/>
      <c r="I24" s="39"/>
      <c r="J24" s="39"/>
      <c r="K24" s="49">
        <v>0</v>
      </c>
      <c r="L24">
        <v>12</v>
      </c>
      <c r="O24" s="43" t="s">
        <v>105</v>
      </c>
      <c r="P24" s="45">
        <f>U8</f>
        <v>4</v>
      </c>
      <c r="Q24" s="45">
        <f>Z8</f>
        <v>8</v>
      </c>
      <c r="R24" s="45">
        <f>AE8</f>
        <v>8</v>
      </c>
      <c r="S24" s="45">
        <f>AJ8</f>
        <v>6</v>
      </c>
      <c r="T24" s="45">
        <f>AO8</f>
        <v>7</v>
      </c>
      <c r="U24" s="45">
        <f>AT8</f>
        <v>7</v>
      </c>
      <c r="V24" s="43"/>
    </row>
    <row r="25" spans="1:22" x14ac:dyDescent="0.3">
      <c r="A25" s="56">
        <v>11</v>
      </c>
      <c r="B25" s="56">
        <v>1886</v>
      </c>
      <c r="C25" s="59">
        <v>21</v>
      </c>
      <c r="D25" s="56">
        <v>1893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1981</v>
      </c>
      <c r="C26" s="59">
        <v>21</v>
      </c>
      <c r="D26" s="56">
        <v>1992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2078</v>
      </c>
      <c r="C27" s="59">
        <v>21</v>
      </c>
      <c r="D27" s="56">
        <v>2087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2174</v>
      </c>
      <c r="C28" s="59">
        <v>21</v>
      </c>
      <c r="D28" s="56">
        <v>2181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D15/P20</f>
        <v>99.555555555555557</v>
      </c>
      <c r="Q28">
        <f>(D24-D15)/Q20</f>
        <v>100.33333333333333</v>
      </c>
      <c r="R28">
        <f>(D32-D24)/R20</f>
        <v>95.75</v>
      </c>
      <c r="S28">
        <f>(D41-D32)/S20</f>
        <v>100</v>
      </c>
      <c r="T28">
        <f>(D50-D41)/T20</f>
        <v>98.888888888888886</v>
      </c>
      <c r="U28">
        <f>(D59-D50)/U20</f>
        <v>97.222222222222229</v>
      </c>
    </row>
    <row r="29" spans="1:22" x14ac:dyDescent="0.3">
      <c r="A29" s="56">
        <v>11</v>
      </c>
      <c r="B29" s="56">
        <v>2268</v>
      </c>
      <c r="C29" s="59">
        <v>21</v>
      </c>
      <c r="D29" s="56">
        <v>2277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6">
        <v>11</v>
      </c>
      <c r="B30" s="56">
        <v>2363</v>
      </c>
      <c r="C30" s="59">
        <v>21</v>
      </c>
      <c r="D30" s="56">
        <v>2371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6">
        <v>11</v>
      </c>
      <c r="B31" s="56">
        <v>2457</v>
      </c>
      <c r="C31" s="59">
        <v>21</v>
      </c>
      <c r="D31" s="56">
        <v>2465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6">
        <v>11</v>
      </c>
      <c r="B32" s="56">
        <v>2556</v>
      </c>
      <c r="C32" s="59">
        <v>21</v>
      </c>
      <c r="D32" s="56">
        <v>2565</v>
      </c>
      <c r="E32" s="59"/>
      <c r="F32" s="56"/>
      <c r="G32" s="62"/>
      <c r="H32" s="62"/>
      <c r="I32" s="40"/>
      <c r="J32" s="40"/>
      <c r="K32" s="41">
        <v>0</v>
      </c>
      <c r="L32">
        <v>12</v>
      </c>
    </row>
    <row r="33" spans="1:12" x14ac:dyDescent="0.3">
      <c r="A33" s="57">
        <v>11</v>
      </c>
      <c r="B33" s="57">
        <v>2651</v>
      </c>
      <c r="C33" s="60">
        <v>21</v>
      </c>
      <c r="D33" s="57">
        <v>2664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2750</v>
      </c>
      <c r="C34" s="60">
        <v>21</v>
      </c>
      <c r="D34" s="57">
        <v>2757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22</v>
      </c>
      <c r="B35" s="57">
        <v>2852</v>
      </c>
      <c r="C35" s="60">
        <v>23</v>
      </c>
      <c r="D35" s="57">
        <v>2865</v>
      </c>
      <c r="E35" s="60"/>
      <c r="F35" s="57"/>
      <c r="G35" s="63"/>
      <c r="H35" s="63"/>
      <c r="I35" s="39"/>
      <c r="J35" s="39"/>
      <c r="K35" s="49">
        <v>0</v>
      </c>
      <c r="L35">
        <v>22</v>
      </c>
    </row>
    <row r="36" spans="1:12" x14ac:dyDescent="0.3">
      <c r="A36" s="57">
        <v>11</v>
      </c>
      <c r="B36" s="57">
        <v>2960</v>
      </c>
      <c r="C36" s="60">
        <v>21</v>
      </c>
      <c r="D36" s="57">
        <v>2967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22</v>
      </c>
      <c r="B37" s="57">
        <v>3059</v>
      </c>
      <c r="C37" s="60">
        <v>23</v>
      </c>
      <c r="D37" s="57">
        <v>3067</v>
      </c>
      <c r="E37" s="60"/>
      <c r="F37" s="57"/>
      <c r="G37" s="63"/>
      <c r="H37" s="63"/>
      <c r="I37" s="39"/>
      <c r="J37" s="39"/>
      <c r="K37" s="49">
        <v>0</v>
      </c>
      <c r="L37">
        <v>22</v>
      </c>
    </row>
    <row r="38" spans="1:12" x14ac:dyDescent="0.3">
      <c r="A38" s="57">
        <v>11</v>
      </c>
      <c r="B38" s="57">
        <v>3161</v>
      </c>
      <c r="C38" s="60">
        <v>12</v>
      </c>
      <c r="D38" s="57">
        <v>3167</v>
      </c>
      <c r="E38" s="60"/>
      <c r="F38" s="57"/>
      <c r="G38" s="63"/>
      <c r="H38" s="63"/>
      <c r="I38" s="39"/>
      <c r="J38" s="39"/>
      <c r="K38" s="49">
        <v>0</v>
      </c>
      <c r="L38">
        <v>11</v>
      </c>
    </row>
    <row r="39" spans="1:12" x14ac:dyDescent="0.3">
      <c r="A39" s="57">
        <v>11</v>
      </c>
      <c r="B39" s="57">
        <v>3264</v>
      </c>
      <c r="C39" s="60">
        <v>21</v>
      </c>
      <c r="D39" s="57">
        <v>3272</v>
      </c>
      <c r="E39" s="60"/>
      <c r="F39" s="57"/>
      <c r="G39" s="63"/>
      <c r="H39" s="63"/>
      <c r="I39" s="39"/>
      <c r="J39" s="39"/>
      <c r="K39" s="49">
        <v>0</v>
      </c>
      <c r="L39">
        <v>12</v>
      </c>
    </row>
    <row r="40" spans="1:12" x14ac:dyDescent="0.3">
      <c r="A40" s="57">
        <v>11</v>
      </c>
      <c r="B40" s="57">
        <v>3359</v>
      </c>
      <c r="C40" s="60">
        <v>21</v>
      </c>
      <c r="D40" s="57">
        <v>3370</v>
      </c>
      <c r="E40" s="60"/>
      <c r="F40" s="57"/>
      <c r="G40" s="63"/>
      <c r="H40" s="63"/>
      <c r="I40" s="39"/>
      <c r="J40" s="39"/>
      <c r="K40" s="49">
        <v>0</v>
      </c>
      <c r="L40">
        <v>12</v>
      </c>
    </row>
    <row r="41" spans="1:12" x14ac:dyDescent="0.3">
      <c r="A41" s="57">
        <v>11</v>
      </c>
      <c r="B41" s="57">
        <v>3456</v>
      </c>
      <c r="C41" s="60">
        <v>21</v>
      </c>
      <c r="D41" s="57">
        <v>3465</v>
      </c>
      <c r="E41" s="60"/>
      <c r="F41" s="57"/>
      <c r="G41" s="63"/>
      <c r="H41" s="63"/>
      <c r="I41" s="39"/>
      <c r="J41" s="39"/>
      <c r="K41" s="49">
        <v>0</v>
      </c>
      <c r="L41">
        <v>12</v>
      </c>
    </row>
    <row r="42" spans="1:12" x14ac:dyDescent="0.3">
      <c r="A42" s="56">
        <v>11</v>
      </c>
      <c r="B42" s="56">
        <v>3549</v>
      </c>
      <c r="C42" s="59">
        <v>21</v>
      </c>
      <c r="D42" s="56">
        <v>3558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3642</v>
      </c>
      <c r="C43" s="59">
        <v>12</v>
      </c>
      <c r="D43" s="56">
        <v>3649</v>
      </c>
      <c r="E43" s="59"/>
      <c r="F43" s="56"/>
      <c r="G43" s="62"/>
      <c r="H43" s="62"/>
      <c r="I43" s="40"/>
      <c r="J43" s="40"/>
      <c r="K43" s="41">
        <v>0</v>
      </c>
      <c r="L43">
        <v>11</v>
      </c>
    </row>
    <row r="44" spans="1:12" x14ac:dyDescent="0.3">
      <c r="A44" s="56">
        <v>11</v>
      </c>
      <c r="B44" s="56">
        <v>3746</v>
      </c>
      <c r="C44" s="59">
        <v>21</v>
      </c>
      <c r="D44" s="56">
        <v>3753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3839</v>
      </c>
      <c r="C45" s="59">
        <v>21</v>
      </c>
      <c r="D45" s="56">
        <v>3846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11</v>
      </c>
      <c r="B46" s="56">
        <v>3934</v>
      </c>
      <c r="C46" s="59">
        <v>21</v>
      </c>
      <c r="D46" s="56">
        <v>3947</v>
      </c>
      <c r="E46" s="59"/>
      <c r="F46" s="56"/>
      <c r="G46" s="62"/>
      <c r="H46" s="62"/>
      <c r="I46" s="40"/>
      <c r="J46" s="40"/>
      <c r="K46" s="41">
        <v>0</v>
      </c>
      <c r="L46">
        <v>12</v>
      </c>
    </row>
    <row r="47" spans="1:12" x14ac:dyDescent="0.3">
      <c r="A47" s="56">
        <v>11</v>
      </c>
      <c r="B47" s="56">
        <v>4037</v>
      </c>
      <c r="C47" s="59">
        <v>21</v>
      </c>
      <c r="D47" s="56">
        <v>4046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22</v>
      </c>
      <c r="B48" s="56">
        <v>4142</v>
      </c>
      <c r="C48" s="59">
        <v>23</v>
      </c>
      <c r="D48" s="56">
        <v>4154</v>
      </c>
      <c r="E48" s="59"/>
      <c r="F48" s="56"/>
      <c r="G48" s="62"/>
      <c r="H48" s="62"/>
      <c r="I48" s="40"/>
      <c r="J48" s="40"/>
      <c r="K48" s="41">
        <v>0</v>
      </c>
      <c r="L48">
        <v>22</v>
      </c>
    </row>
    <row r="49" spans="1:12" x14ac:dyDescent="0.3">
      <c r="A49" s="56">
        <v>11</v>
      </c>
      <c r="B49" s="56">
        <v>4250</v>
      </c>
      <c r="C49" s="59">
        <v>21</v>
      </c>
      <c r="D49" s="56">
        <v>4259</v>
      </c>
      <c r="E49" s="59"/>
      <c r="F49" s="56"/>
      <c r="G49" s="62"/>
      <c r="H49" s="62"/>
      <c r="I49" s="40"/>
      <c r="J49" s="40"/>
      <c r="K49" s="41">
        <v>0</v>
      </c>
      <c r="L49">
        <v>12</v>
      </c>
    </row>
    <row r="50" spans="1:12" x14ac:dyDescent="0.3">
      <c r="A50" s="56">
        <v>11</v>
      </c>
      <c r="B50" s="56">
        <v>4344</v>
      </c>
      <c r="C50" s="59">
        <v>21</v>
      </c>
      <c r="D50" s="56">
        <v>4355</v>
      </c>
      <c r="E50" s="59"/>
      <c r="F50" s="56"/>
      <c r="G50" s="62"/>
      <c r="H50" s="62"/>
      <c r="I50" s="40"/>
      <c r="J50" s="40"/>
      <c r="K50" s="41">
        <v>0</v>
      </c>
      <c r="L50">
        <v>12</v>
      </c>
    </row>
    <row r="51" spans="1:12" x14ac:dyDescent="0.3">
      <c r="A51" s="57">
        <v>11</v>
      </c>
      <c r="B51" s="57">
        <v>4443</v>
      </c>
      <c r="C51" s="60">
        <v>21</v>
      </c>
      <c r="D51" s="57">
        <v>4451</v>
      </c>
      <c r="E51" s="60"/>
      <c r="F51" s="57"/>
      <c r="G51" s="63"/>
      <c r="H51" s="63"/>
      <c r="I51" s="39"/>
      <c r="J51" s="39"/>
      <c r="K51" s="49">
        <v>0</v>
      </c>
      <c r="L51">
        <v>12</v>
      </c>
    </row>
    <row r="52" spans="1:12" x14ac:dyDescent="0.3">
      <c r="A52" s="57">
        <v>11</v>
      </c>
      <c r="B52" s="57">
        <v>4536</v>
      </c>
      <c r="C52" s="60">
        <v>12</v>
      </c>
      <c r="D52" s="57">
        <v>4543</v>
      </c>
      <c r="E52" s="60"/>
      <c r="F52" s="57"/>
      <c r="G52" s="63"/>
      <c r="H52" s="63"/>
      <c r="I52" s="39"/>
      <c r="J52" s="39"/>
      <c r="K52" s="49">
        <v>0</v>
      </c>
      <c r="L52">
        <v>11</v>
      </c>
    </row>
    <row r="53" spans="1:12" x14ac:dyDescent="0.3">
      <c r="A53" s="57">
        <v>11</v>
      </c>
      <c r="B53" s="57">
        <v>4639</v>
      </c>
      <c r="C53" s="60">
        <v>21</v>
      </c>
      <c r="D53" s="57">
        <v>4648</v>
      </c>
      <c r="E53" s="60"/>
      <c r="F53" s="57"/>
      <c r="G53" s="63"/>
      <c r="H53" s="63"/>
      <c r="I53" s="39"/>
      <c r="J53" s="39"/>
      <c r="K53" s="49">
        <v>0</v>
      </c>
      <c r="L53">
        <v>12</v>
      </c>
    </row>
    <row r="54" spans="1:12" x14ac:dyDescent="0.3">
      <c r="A54" s="57">
        <v>11</v>
      </c>
      <c r="B54" s="57">
        <v>4734</v>
      </c>
      <c r="C54" s="60">
        <v>21</v>
      </c>
      <c r="D54" s="57">
        <v>4743</v>
      </c>
      <c r="E54" s="60"/>
      <c r="F54" s="57"/>
      <c r="G54" s="63"/>
      <c r="H54" s="63"/>
      <c r="I54" s="39"/>
      <c r="J54" s="39"/>
      <c r="K54" s="49">
        <v>0</v>
      </c>
      <c r="L54">
        <v>12</v>
      </c>
    </row>
    <row r="55" spans="1:12" x14ac:dyDescent="0.3">
      <c r="A55" s="57">
        <v>11</v>
      </c>
      <c r="B55" s="57">
        <v>4829</v>
      </c>
      <c r="C55" s="60">
        <v>12</v>
      </c>
      <c r="D55" s="57">
        <v>4836</v>
      </c>
      <c r="E55" s="60"/>
      <c r="F55" s="57"/>
      <c r="G55" s="63"/>
      <c r="H55" s="63"/>
      <c r="I55" s="39"/>
      <c r="J55" s="39"/>
      <c r="K55" s="49">
        <v>0</v>
      </c>
      <c r="L55">
        <v>11</v>
      </c>
    </row>
    <row r="56" spans="1:12" x14ac:dyDescent="0.3">
      <c r="A56" s="57">
        <v>11</v>
      </c>
      <c r="B56" s="57">
        <v>4932</v>
      </c>
      <c r="C56" s="60">
        <v>21</v>
      </c>
      <c r="D56" s="57">
        <v>4941</v>
      </c>
      <c r="E56" s="60"/>
      <c r="F56" s="57"/>
      <c r="G56" s="63"/>
      <c r="H56" s="63"/>
      <c r="I56" s="39"/>
      <c r="J56" s="39"/>
      <c r="K56" s="49">
        <v>0</v>
      </c>
      <c r="L56">
        <v>12</v>
      </c>
    </row>
    <row r="57" spans="1:12" x14ac:dyDescent="0.3">
      <c r="A57" s="57">
        <v>11</v>
      </c>
      <c r="B57" s="57">
        <v>5032</v>
      </c>
      <c r="C57" s="60">
        <v>21</v>
      </c>
      <c r="D57" s="57">
        <v>5042</v>
      </c>
      <c r="E57" s="60"/>
      <c r="F57" s="57"/>
      <c r="G57" s="63"/>
      <c r="H57" s="63"/>
      <c r="I57" s="39"/>
      <c r="J57" s="39"/>
      <c r="K57" s="49">
        <v>0</v>
      </c>
      <c r="L57">
        <v>12</v>
      </c>
    </row>
    <row r="58" spans="1:12" x14ac:dyDescent="0.3">
      <c r="A58" s="57">
        <v>11</v>
      </c>
      <c r="B58" s="57">
        <v>5127</v>
      </c>
      <c r="C58" s="60">
        <v>21</v>
      </c>
      <c r="D58" s="57">
        <v>5136</v>
      </c>
      <c r="E58" s="60"/>
      <c r="F58" s="57"/>
      <c r="G58" s="63"/>
      <c r="H58" s="63"/>
      <c r="I58" s="39"/>
      <c r="J58" s="39"/>
      <c r="K58" s="49">
        <v>0</v>
      </c>
      <c r="L58">
        <v>12</v>
      </c>
    </row>
    <row r="59" spans="1:12" x14ac:dyDescent="0.3">
      <c r="A59" s="57">
        <v>11</v>
      </c>
      <c r="B59" s="57">
        <v>5222</v>
      </c>
      <c r="C59" s="60">
        <v>21</v>
      </c>
      <c r="D59" s="57">
        <v>5230</v>
      </c>
      <c r="E59" s="60"/>
      <c r="F59" s="57"/>
      <c r="G59" s="63"/>
      <c r="H59" s="63"/>
      <c r="I59" s="39"/>
      <c r="J59" s="39"/>
      <c r="K59" s="49">
        <v>1</v>
      </c>
      <c r="L59">
        <v>12</v>
      </c>
    </row>
    <row r="60" spans="1:12" x14ac:dyDescent="0.3">
      <c r="A60" s="17"/>
      <c r="B60" s="17"/>
      <c r="C60" s="17"/>
      <c r="D60" s="17"/>
      <c r="E60" s="17"/>
      <c r="F60" s="17"/>
      <c r="G60" s="17"/>
      <c r="H6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132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48</v>
      </c>
      <c r="V3" s="25" t="s">
        <v>117</v>
      </c>
      <c r="W3">
        <f>COUNTA(L7:L14)</f>
        <v>8</v>
      </c>
      <c r="AA3" s="25" t="s">
        <v>117</v>
      </c>
      <c r="AB3">
        <f>COUNTA(L15:L22)</f>
        <v>8</v>
      </c>
      <c r="AF3" s="25" t="s">
        <v>117</v>
      </c>
      <c r="AG3">
        <f>COUNTA(L23:L30)</f>
        <v>8</v>
      </c>
      <c r="AK3" s="25" t="s">
        <v>117</v>
      </c>
      <c r="AL3">
        <f>COUNTA(L31:L38)</f>
        <v>8</v>
      </c>
      <c r="AP3" s="25" t="s">
        <v>117</v>
      </c>
      <c r="AQ3">
        <f>COUNTA(L39:L46)</f>
        <v>8</v>
      </c>
      <c r="AU3" s="25" t="s">
        <v>117</v>
      </c>
      <c r="AV3">
        <f>COUNTA(L47:L54)</f>
        <v>8</v>
      </c>
    </row>
    <row r="4" spans="1:48" x14ac:dyDescent="0.3">
      <c r="P4" s="25" t="s">
        <v>85</v>
      </c>
      <c r="Q4" s="26">
        <f>SUM(O7:O14)</f>
        <v>48</v>
      </c>
      <c r="V4" s="25" t="s">
        <v>118</v>
      </c>
      <c r="W4">
        <f>SUM(U7:U14)</f>
        <v>8</v>
      </c>
      <c r="AA4" s="25" t="s">
        <v>118</v>
      </c>
      <c r="AB4">
        <f>SUM(Z7:Z14)</f>
        <v>8</v>
      </c>
      <c r="AF4" s="25" t="s">
        <v>118</v>
      </c>
      <c r="AG4">
        <f>SUM(AE7:AE14)</f>
        <v>8</v>
      </c>
      <c r="AK4" s="25" t="s">
        <v>118</v>
      </c>
      <c r="AL4">
        <f>SUM(AJ7:AJ14)</f>
        <v>8</v>
      </c>
      <c r="AP4" s="25" t="s">
        <v>118</v>
      </c>
      <c r="AQ4">
        <f>SUM(AO7:AO14)</f>
        <v>8</v>
      </c>
      <c r="AU4" s="25" t="s">
        <v>118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12</v>
      </c>
      <c r="C7" s="58">
        <v>21</v>
      </c>
      <c r="D7" s="55">
        <v>22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2</v>
      </c>
      <c r="P7" s="34">
        <f>O7/$Q$4</f>
        <v>4.1666666666666664E-2</v>
      </c>
      <c r="Q7" s="34">
        <f>IF(P7=0,0,(P7*((LOG(P7))/LOG(2))))</f>
        <v>-0.19104010419671485</v>
      </c>
      <c r="T7" s="34">
        <f>N7</f>
        <v>11</v>
      </c>
      <c r="U7" s="34">
        <f>COUNTIF(L7:L14,T7)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COUNTIF(L15:L22,Y7)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COUNTIF(L23:L30,AD7)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COUNTIF(L31:L38,AI7)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COUNTIF(L39:L46,AN7)</f>
        <v>1</v>
      </c>
      <c r="AP7" s="34">
        <f>AO7/(AQ4-AO8)</f>
        <v>0.25</v>
      </c>
      <c r="AQ7" s="34">
        <f>IF(AP7=0,0,(AP7*((LOG(AP7))/LOG(2))))</f>
        <v>-0.5</v>
      </c>
      <c r="AS7" s="34">
        <f>N7</f>
        <v>11</v>
      </c>
      <c r="AT7" s="34">
        <f>COUNTIF(L47:L54,AS7)</f>
        <v>1</v>
      </c>
      <c r="AU7" s="34">
        <f>AT7/(AV4-AT8)</f>
        <v>1</v>
      </c>
      <c r="AV7" s="34">
        <f>IF(AU7=0,0,(AU7*((LOG(AU7))/LOG(2))))</f>
        <v>0</v>
      </c>
    </row>
    <row r="8" spans="1:48" x14ac:dyDescent="0.3">
      <c r="A8" s="56">
        <v>22</v>
      </c>
      <c r="B8" s="56">
        <v>125</v>
      </c>
      <c r="C8" s="59">
        <v>23</v>
      </c>
      <c r="D8" s="56">
        <v>136</v>
      </c>
      <c r="E8" s="59"/>
      <c r="F8" s="56"/>
      <c r="G8" s="62"/>
      <c r="H8" s="62"/>
      <c r="I8" s="40"/>
      <c r="J8" s="40"/>
      <c r="K8" s="41">
        <v>0</v>
      </c>
      <c r="L8">
        <v>22</v>
      </c>
      <c r="N8" s="34">
        <v>12</v>
      </c>
      <c r="O8" s="34">
        <f>COUNTIF($L$7:$L$500,N8)</f>
        <v>40</v>
      </c>
      <c r="P8" s="34">
        <f>O8/$Q$4</f>
        <v>0.83333333333333337</v>
      </c>
      <c r="Q8" s="34">
        <f>IF(P8=0,0,(P8*((LOG(P8))/LOG(2))))</f>
        <v>-0.21919533819482812</v>
      </c>
      <c r="T8" s="34">
        <f>N8</f>
        <v>12</v>
      </c>
      <c r="U8" s="34">
        <f>COUNTIF(L7:L14,T8)</f>
        <v>6</v>
      </c>
      <c r="V8" s="53"/>
      <c r="W8" s="54"/>
      <c r="Y8" s="34">
        <f>N8</f>
        <v>12</v>
      </c>
      <c r="Z8" s="34">
        <f>COUNTIF(L15:L22,Y8)</f>
        <v>8</v>
      </c>
      <c r="AA8" s="53"/>
      <c r="AB8" s="54"/>
      <c r="AD8" s="34">
        <f>N8</f>
        <v>12</v>
      </c>
      <c r="AE8" s="34">
        <f>COUNTIF(L23:L30,AD8)</f>
        <v>7</v>
      </c>
      <c r="AF8" s="53"/>
      <c r="AG8" s="54"/>
      <c r="AI8" s="34">
        <f>N8</f>
        <v>12</v>
      </c>
      <c r="AJ8" s="34">
        <f>COUNTIF(L31:L38,AI8)</f>
        <v>8</v>
      </c>
      <c r="AK8" s="53"/>
      <c r="AL8" s="54"/>
      <c r="AN8" s="34">
        <f>N8</f>
        <v>12</v>
      </c>
      <c r="AO8" s="34">
        <f>COUNTIF(L39:L46,AN8)</f>
        <v>4</v>
      </c>
      <c r="AP8" s="53"/>
      <c r="AQ8" s="54"/>
      <c r="AS8" s="34">
        <f>N8</f>
        <v>12</v>
      </c>
      <c r="AT8" s="34">
        <f>COUNTIF(L47:L54,AS8)</f>
        <v>7</v>
      </c>
      <c r="AU8" s="53"/>
      <c r="AV8" s="54"/>
    </row>
    <row r="9" spans="1:48" x14ac:dyDescent="0.3">
      <c r="A9" s="56">
        <v>11</v>
      </c>
      <c r="B9" s="56">
        <v>236</v>
      </c>
      <c r="C9" s="59">
        <v>21</v>
      </c>
      <c r="D9" s="56">
        <v>245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1</v>
      </c>
      <c r="P9" s="34">
        <f>O9/$Q$4</f>
        <v>2.0833333333333332E-2</v>
      </c>
      <c r="Q9" s="34">
        <f>IF(P9=0,0,(P9*((LOG(P9))/LOG(2))))</f>
        <v>-0.11635338543169074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COUNTIF(L15:L22,Y9)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COUNTIF(L23:L30,AD9)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COUNTIF(L31:L38,AI9)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COUNTIF(L39:L46,AN9)</f>
        <v>1</v>
      </c>
      <c r="AP9" s="34">
        <f>AO9/(AQ4-AO8)</f>
        <v>0.25</v>
      </c>
      <c r="AQ9" s="34">
        <f>IF(AP9=0,0,(AP9*((LOG(AP9))/LOG(2))))</f>
        <v>-0.5</v>
      </c>
      <c r="AS9" s="34">
        <f>N9</f>
        <v>21</v>
      </c>
      <c r="AT9" s="34">
        <f>COUNTIF(L47:L54,AS9)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22</v>
      </c>
      <c r="B10" s="56">
        <v>346</v>
      </c>
      <c r="C10" s="59">
        <v>23</v>
      </c>
      <c r="D10" s="56">
        <v>357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5</v>
      </c>
      <c r="P10" s="34">
        <f>O10/$Q$4</f>
        <v>0.10416666666666667</v>
      </c>
      <c r="Q10" s="34">
        <f>IF(P10=0,0,(P10*((LOG(P10))/LOG(2))))</f>
        <v>-0.33989941727435352</v>
      </c>
      <c r="T10" s="34">
        <f>N10</f>
        <v>22</v>
      </c>
      <c r="U10" s="34">
        <f>COUNTIF(L7:L14,T10)</f>
        <v>2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COUNTIF(L15:L22,Y10)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COUNTIF(L23:L30,AD10)</f>
        <v>1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COUNTIF(L31:L38,AI10)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COUNTIF(L39:L46,AN10)</f>
        <v>2</v>
      </c>
      <c r="AP10" s="34">
        <f>AO10/(AQ4-AO8)</f>
        <v>0.5</v>
      </c>
      <c r="AQ10" s="34">
        <f>IF(AP10=0,0,(AP10*((LOG(AP10))/LOG(2))))</f>
        <v>-0.5</v>
      </c>
      <c r="AS10" s="34">
        <f>N10</f>
        <v>22</v>
      </c>
      <c r="AT10" s="34">
        <f>COUNTIF(L47:L54,AS10)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6">
        <v>11</v>
      </c>
      <c r="B11" s="56">
        <v>455</v>
      </c>
      <c r="C11" s="59">
        <v>21</v>
      </c>
      <c r="D11" s="56">
        <v>462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COUNTIF(L15:L22,Y11)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COUNTIF(L23:L30,AD11)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COUNTIF(L31:L38,AI11)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COUNTIF(L39:L46,AN11)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COUNTIF(L47:L54,AS11)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550</v>
      </c>
      <c r="C12" s="59">
        <v>21</v>
      </c>
      <c r="D12" s="56">
        <v>561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COUNTIF(L15:L22,Y12)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COUNTIF(L23:L30,AD12)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COUNTIF(L31:L38,AI12)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COUNTIF(L39:L46,AN12)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COUNTIF(L47:L54,AS12)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652</v>
      </c>
      <c r="C13" s="59">
        <v>21</v>
      </c>
      <c r="D13" s="56">
        <v>665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COUNTIF(L15:L22,Y13)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COUNTIF(L23:L30,AD13)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COUNTIF(L31:L38,AI13)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COUNTIF(L39:L46,AN13)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COUNTIF(L47:L54,AS13)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752</v>
      </c>
      <c r="C14" s="59">
        <v>21</v>
      </c>
      <c r="D14" s="56">
        <v>761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COUNTIF(L15:L22,Y14)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COUNTIF(L23:L30,AD14)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COUNTIF(L31:L38,AI14)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COUNTIF(L39:L46,AN14)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COUNTIF(L47:L54,AS14)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846</v>
      </c>
      <c r="C15" s="60">
        <v>21</v>
      </c>
      <c r="D15" s="57">
        <v>855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0.86648824509758726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1.5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942</v>
      </c>
      <c r="C16" s="60">
        <v>21</v>
      </c>
      <c r="D16" s="57">
        <v>951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0.15514665407076633</v>
      </c>
      <c r="V16" s="27" t="s">
        <v>116</v>
      </c>
      <c r="W16" s="27">
        <f>W15/(LOG(W4)/LOG(2))</f>
        <v>0</v>
      </c>
      <c r="AA16" s="27" t="s">
        <v>119</v>
      </c>
      <c r="AB16" s="27" t="e">
        <f>AB15/(LOG(AB4)/LOG(2))</f>
        <v>#DIV/0!</v>
      </c>
      <c r="AF16" s="27" t="s">
        <v>120</v>
      </c>
      <c r="AG16" s="27">
        <f>AG15/(LOG(AG4)/LOG(2))</f>
        <v>0</v>
      </c>
      <c r="AK16" s="27" t="s">
        <v>121</v>
      </c>
      <c r="AL16" s="27" t="e">
        <f>AL15/(LOG(AL4)/LOG(2))</f>
        <v>#DIV/0!</v>
      </c>
      <c r="AP16" s="27" t="s">
        <v>122</v>
      </c>
      <c r="AQ16" s="27">
        <f>AQ15/(LOG(AQ4)/LOG(2))</f>
        <v>0.5</v>
      </c>
      <c r="AU16" s="27" t="s">
        <v>123</v>
      </c>
      <c r="AV16" s="27">
        <f>AV15/(LOG(AV4)/LOG(2))</f>
        <v>0</v>
      </c>
    </row>
    <row r="17" spans="1:22" x14ac:dyDescent="0.3">
      <c r="A17" s="57">
        <v>11</v>
      </c>
      <c r="B17" s="57">
        <v>1036</v>
      </c>
      <c r="C17" s="60">
        <v>21</v>
      </c>
      <c r="D17" s="57">
        <v>1056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1144</v>
      </c>
      <c r="C18" s="60">
        <v>21</v>
      </c>
      <c r="D18" s="57">
        <v>1153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1239</v>
      </c>
      <c r="C19" s="60">
        <v>21</v>
      </c>
      <c r="D19" s="57">
        <v>1248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1333</v>
      </c>
      <c r="C20" s="60">
        <v>21</v>
      </c>
      <c r="D20" s="57">
        <v>1346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COUNTIF(L7:L54,G3)</f>
        <v>40</v>
      </c>
      <c r="O20" s="38"/>
      <c r="P20" s="45">
        <v>8</v>
      </c>
      <c r="Q20" s="45">
        <v>8</v>
      </c>
      <c r="R20" s="45">
        <v>8</v>
      </c>
      <c r="S20" s="45">
        <v>8</v>
      </c>
      <c r="T20" s="45">
        <v>8</v>
      </c>
      <c r="U20" s="45">
        <v>8</v>
      </c>
      <c r="V20" s="44"/>
    </row>
    <row r="21" spans="1:22" x14ac:dyDescent="0.3">
      <c r="A21" s="57">
        <v>11</v>
      </c>
      <c r="B21" s="57">
        <v>1433</v>
      </c>
      <c r="C21" s="60">
        <v>21</v>
      </c>
      <c r="D21" s="57">
        <v>1442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1527</v>
      </c>
      <c r="C22" s="60">
        <v>21</v>
      </c>
      <c r="D22" s="57">
        <v>1536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22</v>
      </c>
      <c r="B23" s="56">
        <v>1631</v>
      </c>
      <c r="C23" s="59">
        <v>23</v>
      </c>
      <c r="D23" s="56">
        <v>1644</v>
      </c>
      <c r="E23" s="59"/>
      <c r="F23" s="56"/>
      <c r="G23" s="62"/>
      <c r="H23" s="62"/>
      <c r="I23" s="40"/>
      <c r="J23" s="40"/>
      <c r="K23" s="41">
        <v>0</v>
      </c>
      <c r="L23">
        <v>22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1740</v>
      </c>
      <c r="C24" s="59">
        <v>21</v>
      </c>
      <c r="D24" s="56">
        <v>1747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6</v>
      </c>
      <c r="Q24" s="45">
        <f>Z8</f>
        <v>8</v>
      </c>
      <c r="R24" s="45">
        <f>AE8</f>
        <v>7</v>
      </c>
      <c r="S24" s="45">
        <f>AJ8</f>
        <v>8</v>
      </c>
      <c r="T24" s="45">
        <f>AO8</f>
        <v>4</v>
      </c>
      <c r="U24" s="45">
        <f>AT8</f>
        <v>7</v>
      </c>
      <c r="V24" s="43"/>
    </row>
    <row r="25" spans="1:22" x14ac:dyDescent="0.3">
      <c r="A25" s="56">
        <v>11</v>
      </c>
      <c r="B25" s="56">
        <v>1834</v>
      </c>
      <c r="C25" s="59">
        <v>21</v>
      </c>
      <c r="D25" s="56">
        <v>1843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1930</v>
      </c>
      <c r="C26" s="59">
        <v>21</v>
      </c>
      <c r="D26" s="56">
        <v>1938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2023</v>
      </c>
      <c r="C27" s="59">
        <v>21</v>
      </c>
      <c r="D27" s="56">
        <v>2038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2124</v>
      </c>
      <c r="C28" s="59">
        <v>21</v>
      </c>
      <c r="D28" s="56">
        <v>2133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D14/P20</f>
        <v>95.125</v>
      </c>
      <c r="Q28">
        <f>(D22-D14)/Q20</f>
        <v>96.875</v>
      </c>
      <c r="R28">
        <f>(D30-D22)/R20</f>
        <v>98.75</v>
      </c>
      <c r="S28">
        <f>(D38-D30)/S20</f>
        <v>96.5</v>
      </c>
      <c r="T28">
        <f>(D46-D38)/T20</f>
        <v>113.5</v>
      </c>
      <c r="U28">
        <f>(D54-D46)/U20</f>
        <v>98.375</v>
      </c>
    </row>
    <row r="29" spans="1:22" x14ac:dyDescent="0.3">
      <c r="A29" s="56">
        <v>11</v>
      </c>
      <c r="B29" s="56">
        <v>2218</v>
      </c>
      <c r="C29" s="59">
        <v>21</v>
      </c>
      <c r="D29" s="56">
        <v>2228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6">
        <v>11</v>
      </c>
      <c r="B30" s="56">
        <v>2317</v>
      </c>
      <c r="C30" s="59">
        <v>21</v>
      </c>
      <c r="D30" s="56">
        <v>2326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7">
        <v>11</v>
      </c>
      <c r="B31" s="57">
        <v>2412</v>
      </c>
      <c r="C31" s="60">
        <v>21</v>
      </c>
      <c r="D31" s="57">
        <v>2421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2508</v>
      </c>
      <c r="C32" s="60">
        <v>21</v>
      </c>
      <c r="D32" s="57">
        <v>2520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2606</v>
      </c>
      <c r="C33" s="60">
        <v>21</v>
      </c>
      <c r="D33" s="57">
        <v>2615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2702</v>
      </c>
      <c r="C34" s="60">
        <v>21</v>
      </c>
      <c r="D34" s="57">
        <v>2710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2796</v>
      </c>
      <c r="C35" s="60">
        <v>21</v>
      </c>
      <c r="D35" s="57">
        <v>2805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2891</v>
      </c>
      <c r="C36" s="60">
        <v>21</v>
      </c>
      <c r="D36" s="57">
        <v>2908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2995</v>
      </c>
      <c r="C37" s="60">
        <v>21</v>
      </c>
      <c r="D37" s="57">
        <v>3003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11</v>
      </c>
      <c r="B38" s="57">
        <v>3091</v>
      </c>
      <c r="C38" s="60">
        <v>21</v>
      </c>
      <c r="D38" s="57">
        <v>3098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6">
        <v>11</v>
      </c>
      <c r="B39" s="56">
        <v>3180</v>
      </c>
      <c r="C39" s="59">
        <v>12</v>
      </c>
      <c r="D39" s="56">
        <v>3184</v>
      </c>
      <c r="E39" s="59"/>
      <c r="F39" s="56"/>
      <c r="G39" s="62"/>
      <c r="H39" s="62"/>
      <c r="I39" s="40"/>
      <c r="J39" s="40"/>
      <c r="K39" s="41">
        <v>0</v>
      </c>
      <c r="L39">
        <v>11</v>
      </c>
    </row>
    <row r="40" spans="1:12" x14ac:dyDescent="0.3">
      <c r="A40" s="56">
        <v>22</v>
      </c>
      <c r="B40" s="56">
        <v>3340</v>
      </c>
      <c r="C40" s="59">
        <v>23</v>
      </c>
      <c r="D40" s="56">
        <v>3356</v>
      </c>
      <c r="E40" s="59"/>
      <c r="F40" s="56"/>
      <c r="G40" s="62"/>
      <c r="H40" s="62"/>
      <c r="I40" s="40"/>
      <c r="J40" s="40"/>
      <c r="K40" s="41">
        <v>0</v>
      </c>
      <c r="L40">
        <v>22</v>
      </c>
    </row>
    <row r="41" spans="1:12" x14ac:dyDescent="0.3">
      <c r="A41" s="56">
        <v>11</v>
      </c>
      <c r="B41" s="56">
        <v>3470</v>
      </c>
      <c r="C41" s="59">
        <v>21</v>
      </c>
      <c r="D41" s="56">
        <v>3479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3567</v>
      </c>
      <c r="C42" s="59">
        <v>21</v>
      </c>
      <c r="D42" s="56">
        <v>3575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22</v>
      </c>
      <c r="B43" s="56">
        <v>3669</v>
      </c>
      <c r="C43" s="59">
        <v>23</v>
      </c>
      <c r="D43" s="56">
        <v>3679</v>
      </c>
      <c r="E43" s="59"/>
      <c r="F43" s="56"/>
      <c r="G43" s="62"/>
      <c r="H43" s="62"/>
      <c r="I43" s="40"/>
      <c r="J43" s="40"/>
      <c r="K43" s="41">
        <v>0</v>
      </c>
      <c r="L43">
        <v>22</v>
      </c>
    </row>
    <row r="44" spans="1:12" x14ac:dyDescent="0.3">
      <c r="A44" s="56">
        <v>11</v>
      </c>
      <c r="B44" s="56">
        <v>3781</v>
      </c>
      <c r="C44" s="59">
        <v>21</v>
      </c>
      <c r="D44" s="56">
        <v>3790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3875</v>
      </c>
      <c r="C45" s="59">
        <v>21</v>
      </c>
      <c r="D45" s="56">
        <v>3908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22</v>
      </c>
      <c r="B46" s="56">
        <v>3997</v>
      </c>
      <c r="C46" s="59">
        <v>14</v>
      </c>
      <c r="D46" s="56">
        <v>4006</v>
      </c>
      <c r="E46" s="59"/>
      <c r="F46" s="56"/>
      <c r="G46" s="62"/>
      <c r="H46" s="62"/>
      <c r="I46" s="40"/>
      <c r="J46" s="40"/>
      <c r="K46" s="41">
        <v>0</v>
      </c>
      <c r="L46">
        <v>21</v>
      </c>
    </row>
    <row r="47" spans="1:12" x14ac:dyDescent="0.3">
      <c r="A47" s="57">
        <v>11</v>
      </c>
      <c r="B47" s="57">
        <v>4104</v>
      </c>
      <c r="C47" s="60">
        <v>21</v>
      </c>
      <c r="D47" s="57">
        <v>4125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4211</v>
      </c>
      <c r="C48" s="60">
        <v>21</v>
      </c>
      <c r="D48" s="57">
        <v>4220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4305</v>
      </c>
      <c r="C49" s="60">
        <v>21</v>
      </c>
      <c r="D49" s="57">
        <v>4315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11</v>
      </c>
      <c r="B50" s="57">
        <v>4402</v>
      </c>
      <c r="C50" s="60">
        <v>21</v>
      </c>
      <c r="D50" s="57">
        <v>4411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4492</v>
      </c>
      <c r="C51" s="60">
        <v>12</v>
      </c>
      <c r="D51" s="57">
        <v>4498</v>
      </c>
      <c r="E51" s="60"/>
      <c r="F51" s="57"/>
      <c r="G51" s="63"/>
      <c r="H51" s="63"/>
      <c r="I51" s="39"/>
      <c r="J51" s="39"/>
      <c r="K51" s="49">
        <v>0</v>
      </c>
      <c r="L51">
        <v>11</v>
      </c>
    </row>
    <row r="52" spans="1:12" x14ac:dyDescent="0.3">
      <c r="A52" s="57">
        <v>11</v>
      </c>
      <c r="B52" s="57">
        <v>4594</v>
      </c>
      <c r="C52" s="60">
        <v>21</v>
      </c>
      <c r="D52" s="57">
        <v>4603</v>
      </c>
      <c r="E52" s="60"/>
      <c r="F52" s="57"/>
      <c r="G52" s="63"/>
      <c r="H52" s="63"/>
      <c r="I52" s="39"/>
      <c r="J52" s="39"/>
      <c r="K52" s="49">
        <v>0</v>
      </c>
      <c r="L52">
        <v>12</v>
      </c>
    </row>
    <row r="53" spans="1:12" x14ac:dyDescent="0.3">
      <c r="A53" s="57">
        <v>11</v>
      </c>
      <c r="B53" s="57">
        <v>4688</v>
      </c>
      <c r="C53" s="60">
        <v>21</v>
      </c>
      <c r="D53" s="57">
        <v>4697</v>
      </c>
      <c r="E53" s="60"/>
      <c r="F53" s="57"/>
      <c r="G53" s="63"/>
      <c r="H53" s="63"/>
      <c r="I53" s="39"/>
      <c r="J53" s="39"/>
      <c r="K53" s="49">
        <v>0</v>
      </c>
      <c r="L53">
        <v>12</v>
      </c>
    </row>
    <row r="54" spans="1:12" x14ac:dyDescent="0.3">
      <c r="A54" s="57">
        <v>11</v>
      </c>
      <c r="B54" s="57">
        <v>4784</v>
      </c>
      <c r="C54" s="60">
        <v>21</v>
      </c>
      <c r="D54" s="57">
        <v>4793</v>
      </c>
      <c r="E54" s="60"/>
      <c r="F54" s="57"/>
      <c r="G54" s="63"/>
      <c r="H54" s="63"/>
      <c r="I54" s="39"/>
      <c r="J54" s="39"/>
      <c r="K54" s="49">
        <v>1</v>
      </c>
      <c r="L54">
        <v>12</v>
      </c>
    </row>
    <row r="55" spans="1:12" x14ac:dyDescent="0.3">
      <c r="A55" s="17"/>
      <c r="B55" s="17"/>
      <c r="C55" s="17"/>
      <c r="D55" s="17"/>
      <c r="E55" s="17"/>
      <c r="F55" s="17"/>
      <c r="G55" s="17"/>
      <c r="H5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133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42</v>
      </c>
      <c r="V3" s="25" t="s">
        <v>117</v>
      </c>
      <c r="W3">
        <f>COUNTA(L7:L13)</f>
        <v>7</v>
      </c>
      <c r="AA3" s="25" t="s">
        <v>117</v>
      </c>
      <c r="AB3">
        <f>COUNTA(L14:L20)</f>
        <v>7</v>
      </c>
      <c r="AF3" s="25" t="s">
        <v>117</v>
      </c>
      <c r="AG3">
        <f>COUNTA(L21:L27)</f>
        <v>7</v>
      </c>
      <c r="AK3" s="25" t="s">
        <v>117</v>
      </c>
      <c r="AL3">
        <f>COUNTA(L28:L34)</f>
        <v>7</v>
      </c>
      <c r="AP3" s="25" t="s">
        <v>117</v>
      </c>
      <c r="AQ3">
        <f>COUNTA(L35:L41)</f>
        <v>7</v>
      </c>
      <c r="AU3" s="25" t="s">
        <v>117</v>
      </c>
      <c r="AV3">
        <f>COUNTA(L42:L48)</f>
        <v>7</v>
      </c>
    </row>
    <row r="4" spans="1:48" x14ac:dyDescent="0.3">
      <c r="P4" s="25" t="s">
        <v>85</v>
      </c>
      <c r="Q4" s="26">
        <f>SUM(O7:O14)</f>
        <v>42</v>
      </c>
      <c r="V4" s="25" t="s">
        <v>118</v>
      </c>
      <c r="W4">
        <f>SUM(U7:U14)</f>
        <v>7</v>
      </c>
      <c r="AA4" s="25" t="s">
        <v>118</v>
      </c>
      <c r="AB4">
        <f>SUM(Z7:Z14)</f>
        <v>7</v>
      </c>
      <c r="AF4" s="25" t="s">
        <v>118</v>
      </c>
      <c r="AG4">
        <f>SUM(AE7:AE14)</f>
        <v>7</v>
      </c>
      <c r="AK4" s="25" t="s">
        <v>118</v>
      </c>
      <c r="AL4">
        <f>SUM(AJ7:AJ14)</f>
        <v>7</v>
      </c>
      <c r="AP4" s="25" t="s">
        <v>118</v>
      </c>
      <c r="AQ4">
        <f>SUM(AO7:AO14)</f>
        <v>7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22</v>
      </c>
      <c r="B7" s="55">
        <v>9</v>
      </c>
      <c r="C7" s="58">
        <v>23</v>
      </c>
      <c r="D7" s="55">
        <v>17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1</v>
      </c>
      <c r="P7" s="34">
        <f>O7/$Q$4</f>
        <v>2.3809523809523808E-2</v>
      </c>
      <c r="Q7" s="34">
        <f>IF(P7=0,0,(P7*((LOG(P7))/LOG(2))))</f>
        <v>-0.12838851006616095</v>
      </c>
      <c r="T7" s="34">
        <f>N7</f>
        <v>11</v>
      </c>
      <c r="U7" s="34">
        <f>COUNTIF(L7:L13,T7)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COUNTIF(L14:L20,Y7)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COUNTIF(L21:L27,AD7)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COUNTIF(L28:L34,AI7)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COUNTIF(L35:L41,AN7)</f>
        <v>1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COUNTIF(L42:L48,AS7)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11</v>
      </c>
      <c r="B8" s="56">
        <v>117</v>
      </c>
      <c r="C8" s="59">
        <v>21</v>
      </c>
      <c r="D8" s="56">
        <v>126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0.95238095238095233</v>
      </c>
      <c r="Q8" s="34">
        <f>IF(P8=0,0,(P8*((LOG(P8))/LOG(2))))</f>
        <v>-6.7037455134664775E-2</v>
      </c>
      <c r="T8" s="34">
        <f>N8</f>
        <v>12</v>
      </c>
      <c r="U8" s="34">
        <f>COUNTIF(L7:L13,T8)</f>
        <v>6</v>
      </c>
      <c r="V8" s="53"/>
      <c r="W8" s="54"/>
      <c r="Y8" s="34">
        <f>N8</f>
        <v>12</v>
      </c>
      <c r="Z8" s="34">
        <f>COUNTIF(L14:L20,Y8)</f>
        <v>7</v>
      </c>
      <c r="AA8" s="53"/>
      <c r="AB8" s="54"/>
      <c r="AD8" s="34">
        <f>N8</f>
        <v>12</v>
      </c>
      <c r="AE8" s="34">
        <f>COUNTIF(L21:L27,AD8)</f>
        <v>7</v>
      </c>
      <c r="AF8" s="53"/>
      <c r="AG8" s="54"/>
      <c r="AI8" s="34">
        <f>N8</f>
        <v>12</v>
      </c>
      <c r="AJ8" s="34">
        <f>COUNTIF(L28:L34,AI8)</f>
        <v>7</v>
      </c>
      <c r="AK8" s="53"/>
      <c r="AL8" s="54"/>
      <c r="AN8" s="34">
        <f>N8</f>
        <v>12</v>
      </c>
      <c r="AO8" s="34">
        <f>COUNTIF(L35:L41,AN8)</f>
        <v>6</v>
      </c>
      <c r="AP8" s="53"/>
      <c r="AQ8" s="54"/>
      <c r="AS8" s="34">
        <f>N8</f>
        <v>12</v>
      </c>
      <c r="AT8" s="34">
        <f>COUNTIF(L42:L48,AS8)</f>
        <v>7</v>
      </c>
      <c r="AU8" s="53"/>
      <c r="AV8" s="54"/>
    </row>
    <row r="9" spans="1:48" x14ac:dyDescent="0.3">
      <c r="A9" s="56">
        <v>11</v>
      </c>
      <c r="B9" s="56">
        <v>216</v>
      </c>
      <c r="C9" s="59">
        <v>21</v>
      </c>
      <c r="D9" s="56">
        <v>224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COUNTIF(L14:L20,Y9)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COUNTIF(L21:L27,AD9)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COUNTIF(L28:L34,AI9)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COUNTIF(L35:L41,AN9)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COUNTIF(L42:L48,AS9)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11</v>
      </c>
      <c r="B10" s="56">
        <v>310</v>
      </c>
      <c r="C10" s="59">
        <v>21</v>
      </c>
      <c r="D10" s="56">
        <v>320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1</v>
      </c>
      <c r="P10" s="34">
        <f>O10/$Q$4</f>
        <v>2.3809523809523808E-2</v>
      </c>
      <c r="Q10" s="34">
        <f>IF(P10=0,0,(P10*((LOG(P10))/LOG(2))))</f>
        <v>-0.12838851006616095</v>
      </c>
      <c r="T10" s="34">
        <f>N10</f>
        <v>22</v>
      </c>
      <c r="U10" s="34">
        <f>COUNTIF(L7:L13,T10)</f>
        <v>1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COUNTIF(L14:L20,Y10)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COUNTIF(L21:L27,AD10)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COUNTIF(L28:L34,AI10)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COUNTIF(L35:L41,AN10)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COUNTIF(L42:L48,AS10)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408</v>
      </c>
      <c r="C11" s="59">
        <v>21</v>
      </c>
      <c r="D11" s="56">
        <v>421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COUNTIF(L14:L20,Y11)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COUNTIF(L21:L27,AD11)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COUNTIF(L28:L34,AI11)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COUNTIF(L35:L41,AN11)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COUNTIF(L42:L48,AS11)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11</v>
      </c>
      <c r="B12" s="56">
        <v>506</v>
      </c>
      <c r="C12" s="59">
        <v>21</v>
      </c>
      <c r="D12" s="56">
        <v>514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COUNTIF(L14:L20,Y12)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COUNTIF(L21:L27,AD12)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COUNTIF(L28:L34,AI12)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COUNTIF(L35:L41,AN12)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COUNTIF(L42:L48,AS12)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600</v>
      </c>
      <c r="C13" s="59">
        <v>21</v>
      </c>
      <c r="D13" s="56">
        <v>609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COUNTIF(L14:L20,Y13)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COUNTIF(L21:L27,AD13)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COUNTIF(L28:L34,AI13)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COUNTIF(L35:L41,AN13)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COUNTIF(L42:L48,AS13)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7">
        <v>11</v>
      </c>
      <c r="B14" s="57">
        <v>699</v>
      </c>
      <c r="C14" s="60">
        <v>21</v>
      </c>
      <c r="D14" s="57">
        <v>708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COUNTIF(L14:L20,Y14)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COUNTIF(L21:L27,AD14)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COUNTIF(L28:L34,AI14)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COUNTIF(L35:L41,AN14)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COUNTIF(L42:L48,AS14)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795</v>
      </c>
      <c r="C15" s="60">
        <v>21</v>
      </c>
      <c r="D15" s="57">
        <v>804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0.3238144752669867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11</v>
      </c>
      <c r="B16" s="57">
        <v>890</v>
      </c>
      <c r="C16" s="60">
        <v>21</v>
      </c>
      <c r="D16" s="57">
        <v>899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6.0051078206022804E-2</v>
      </c>
      <c r="V16" s="27" t="s">
        <v>116</v>
      </c>
      <c r="W16" s="27">
        <f>W15/(LOG(W4)/LOG(2))</f>
        <v>0</v>
      </c>
      <c r="AA16" s="27" t="s">
        <v>119</v>
      </c>
      <c r="AB16" s="27" t="e">
        <f>AB15/(LOG(AB4)/LOG(2))</f>
        <v>#DIV/0!</v>
      </c>
      <c r="AF16" s="27" t="s">
        <v>120</v>
      </c>
      <c r="AG16" s="27" t="e">
        <f>AG15/(LOG(AG4)/LOG(2))</f>
        <v>#DIV/0!</v>
      </c>
      <c r="AK16" s="27" t="s">
        <v>121</v>
      </c>
      <c r="AL16" s="27" t="e">
        <f>AL15/(LOG(AL4)/LOG(2))</f>
        <v>#DIV/0!</v>
      </c>
      <c r="AP16" s="27" t="s">
        <v>122</v>
      </c>
      <c r="AQ16" s="27">
        <f>AQ15/(LOG(AQ4)/LOG(2))</f>
        <v>0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11</v>
      </c>
      <c r="B17" s="57">
        <v>985</v>
      </c>
      <c r="C17" s="60">
        <v>21</v>
      </c>
      <c r="D17" s="57">
        <v>995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1079</v>
      </c>
      <c r="C18" s="60">
        <v>21</v>
      </c>
      <c r="D18" s="57">
        <v>1088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1173</v>
      </c>
      <c r="C19" s="60">
        <v>21</v>
      </c>
      <c r="D19" s="57">
        <v>1183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1268</v>
      </c>
      <c r="C20" s="60">
        <v>21</v>
      </c>
      <c r="D20" s="57">
        <v>1276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COUNTIF(L7:L48,G3)</f>
        <v>40</v>
      </c>
      <c r="O20" s="38"/>
      <c r="P20" s="45">
        <v>7</v>
      </c>
      <c r="Q20" s="45">
        <v>7</v>
      </c>
      <c r="R20" s="45">
        <v>7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11</v>
      </c>
      <c r="B21" s="56">
        <v>1362</v>
      </c>
      <c r="C21" s="59">
        <v>21</v>
      </c>
      <c r="D21" s="56">
        <v>1371</v>
      </c>
      <c r="E21" s="59"/>
      <c r="F21" s="56"/>
      <c r="G21" s="62"/>
      <c r="H21" s="62"/>
      <c r="I21" s="40"/>
      <c r="J21" s="40"/>
      <c r="K21" s="41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1457</v>
      </c>
      <c r="C22" s="59">
        <v>21</v>
      </c>
      <c r="D22" s="56">
        <v>1466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1552</v>
      </c>
      <c r="C23" s="59">
        <v>21</v>
      </c>
      <c r="D23" s="56">
        <v>1562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1647</v>
      </c>
      <c r="C24" s="59">
        <v>21</v>
      </c>
      <c r="D24" s="56">
        <v>1656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6</v>
      </c>
      <c r="Q24" s="45">
        <f>Z8</f>
        <v>7</v>
      </c>
      <c r="R24" s="45">
        <f>AE8</f>
        <v>7</v>
      </c>
      <c r="S24" s="45">
        <f>AJ8</f>
        <v>7</v>
      </c>
      <c r="T24" s="45">
        <f>AO8</f>
        <v>6</v>
      </c>
      <c r="U24" s="45">
        <f>AT8</f>
        <v>7</v>
      </c>
      <c r="V24" s="43"/>
    </row>
    <row r="25" spans="1:22" x14ac:dyDescent="0.3">
      <c r="A25" s="56">
        <v>11</v>
      </c>
      <c r="B25" s="56">
        <v>1745</v>
      </c>
      <c r="C25" s="59">
        <v>21</v>
      </c>
      <c r="D25" s="56">
        <v>1755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1843</v>
      </c>
      <c r="C26" s="59">
        <v>21</v>
      </c>
      <c r="D26" s="56">
        <v>1852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1937</v>
      </c>
      <c r="C27" s="59">
        <v>21</v>
      </c>
      <c r="D27" s="56">
        <v>1947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2034</v>
      </c>
      <c r="C28" s="60">
        <v>21</v>
      </c>
      <c r="D28" s="57">
        <v>2043</v>
      </c>
      <c r="E28" s="60"/>
      <c r="F28" s="57"/>
      <c r="G28" s="63"/>
      <c r="H28" s="63"/>
      <c r="I28" s="39"/>
      <c r="J28" s="39"/>
      <c r="K28" s="49">
        <v>0</v>
      </c>
      <c r="L28">
        <v>12</v>
      </c>
      <c r="N28" s="39"/>
      <c r="O28" s="48" t="s">
        <v>109</v>
      </c>
      <c r="P28">
        <f>D13/P20</f>
        <v>87</v>
      </c>
      <c r="Q28">
        <f>(D20-D13)/Q20</f>
        <v>95.285714285714292</v>
      </c>
      <c r="R28">
        <f>(D27-D20)/R20</f>
        <v>95.857142857142861</v>
      </c>
      <c r="S28">
        <f>(D34-D27)/S20</f>
        <v>96</v>
      </c>
      <c r="T28">
        <f>(D41-D34)/T20</f>
        <v>96.714285714285708</v>
      </c>
      <c r="U28">
        <f>(D48-D41)/U20</f>
        <v>98.857142857142861</v>
      </c>
    </row>
    <row r="29" spans="1:22" x14ac:dyDescent="0.3">
      <c r="A29" s="57">
        <v>11</v>
      </c>
      <c r="B29" s="57">
        <v>2132</v>
      </c>
      <c r="C29" s="60">
        <v>21</v>
      </c>
      <c r="D29" s="57">
        <v>2142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2228</v>
      </c>
      <c r="C30" s="60">
        <v>21</v>
      </c>
      <c r="D30" s="57">
        <v>2237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2323</v>
      </c>
      <c r="C31" s="60">
        <v>21</v>
      </c>
      <c r="D31" s="57">
        <v>2332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2418</v>
      </c>
      <c r="C32" s="60">
        <v>21</v>
      </c>
      <c r="D32" s="57">
        <v>2426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2512</v>
      </c>
      <c r="C33" s="60">
        <v>21</v>
      </c>
      <c r="D33" s="57">
        <v>2519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2606</v>
      </c>
      <c r="C34" s="60">
        <v>21</v>
      </c>
      <c r="D34" s="57">
        <v>2619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6">
        <v>11</v>
      </c>
      <c r="B35" s="56">
        <v>2707</v>
      </c>
      <c r="C35" s="59">
        <v>21</v>
      </c>
      <c r="D35" s="56">
        <v>2715</v>
      </c>
      <c r="E35" s="59"/>
      <c r="F35" s="56"/>
      <c r="G35" s="62"/>
      <c r="H35" s="62"/>
      <c r="I35" s="40"/>
      <c r="J35" s="40"/>
      <c r="K35" s="41">
        <v>0</v>
      </c>
      <c r="L35">
        <v>12</v>
      </c>
    </row>
    <row r="36" spans="1:12" x14ac:dyDescent="0.3">
      <c r="A36" s="56">
        <v>11</v>
      </c>
      <c r="B36" s="56">
        <v>2801</v>
      </c>
      <c r="C36" s="59">
        <v>21</v>
      </c>
      <c r="D36" s="56">
        <v>2810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2892</v>
      </c>
      <c r="C37" s="59">
        <v>12</v>
      </c>
      <c r="D37" s="56">
        <v>2897</v>
      </c>
      <c r="E37" s="59"/>
      <c r="F37" s="56"/>
      <c r="G37" s="62"/>
      <c r="H37" s="62"/>
      <c r="I37" s="40"/>
      <c r="J37" s="40"/>
      <c r="K37" s="41">
        <v>0</v>
      </c>
      <c r="L37">
        <v>11</v>
      </c>
    </row>
    <row r="38" spans="1:12" x14ac:dyDescent="0.3">
      <c r="A38" s="56">
        <v>11</v>
      </c>
      <c r="B38" s="56">
        <v>3002</v>
      </c>
      <c r="C38" s="59">
        <v>21</v>
      </c>
      <c r="D38" s="56">
        <v>3011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3097</v>
      </c>
      <c r="C39" s="59">
        <v>21</v>
      </c>
      <c r="D39" s="56">
        <v>3107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3192</v>
      </c>
      <c r="C40" s="59">
        <v>21</v>
      </c>
      <c r="D40" s="56">
        <v>3201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3287</v>
      </c>
      <c r="C41" s="59">
        <v>21</v>
      </c>
      <c r="D41" s="56">
        <v>3296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7">
        <v>11</v>
      </c>
      <c r="B42" s="57">
        <v>3382</v>
      </c>
      <c r="C42" s="60">
        <v>21</v>
      </c>
      <c r="D42" s="57">
        <v>3392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11</v>
      </c>
      <c r="B43" s="57">
        <v>3478</v>
      </c>
      <c r="C43" s="60">
        <v>21</v>
      </c>
      <c r="D43" s="57">
        <v>3487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3572</v>
      </c>
      <c r="C44" s="60">
        <v>21</v>
      </c>
      <c r="D44" s="57">
        <v>3581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3666</v>
      </c>
      <c r="C45" s="60">
        <v>21</v>
      </c>
      <c r="D45" s="57">
        <v>3700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3786</v>
      </c>
      <c r="C46" s="60">
        <v>21</v>
      </c>
      <c r="D46" s="57">
        <v>3796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3883</v>
      </c>
      <c r="C47" s="60">
        <v>21</v>
      </c>
      <c r="D47" s="57">
        <v>3891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3979</v>
      </c>
      <c r="C48" s="60">
        <v>21</v>
      </c>
      <c r="D48" s="57">
        <v>3988</v>
      </c>
      <c r="E48" s="60"/>
      <c r="F48" s="57"/>
      <c r="G48" s="63"/>
      <c r="H48" s="63"/>
      <c r="I48" s="39"/>
      <c r="J48" s="39"/>
      <c r="K48" s="49">
        <v>1</v>
      </c>
      <c r="L48">
        <v>12</v>
      </c>
    </row>
    <row r="49" spans="1:8" x14ac:dyDescent="0.3">
      <c r="A49" s="17"/>
      <c r="B49" s="17"/>
      <c r="C49" s="17"/>
      <c r="D49" s="17"/>
      <c r="E49" s="17"/>
      <c r="F49" s="17"/>
      <c r="G49" s="17"/>
      <c r="H4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134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48</v>
      </c>
      <c r="V3" s="25" t="s">
        <v>117</v>
      </c>
      <c r="W3">
        <f>COUNTA(L7:L14)</f>
        <v>8</v>
      </c>
      <c r="AA3" s="25" t="s">
        <v>117</v>
      </c>
      <c r="AB3">
        <f>COUNTA(L15:L22)</f>
        <v>8</v>
      </c>
      <c r="AF3" s="25" t="s">
        <v>117</v>
      </c>
      <c r="AG3">
        <f>COUNTA(L23:L30)</f>
        <v>8</v>
      </c>
      <c r="AK3" s="25" t="s">
        <v>117</v>
      </c>
      <c r="AL3">
        <f>COUNTA(L31:L38)</f>
        <v>8</v>
      </c>
      <c r="AP3" s="25" t="s">
        <v>117</v>
      </c>
      <c r="AQ3">
        <f>COUNTA(L39:L46)</f>
        <v>8</v>
      </c>
      <c r="AU3" s="25" t="s">
        <v>117</v>
      </c>
      <c r="AV3">
        <f>COUNTA(L47:L54)</f>
        <v>8</v>
      </c>
    </row>
    <row r="4" spans="1:48" x14ac:dyDescent="0.3">
      <c r="P4" s="25" t="s">
        <v>85</v>
      </c>
      <c r="Q4" s="26">
        <f>SUM(O7:O14)</f>
        <v>48</v>
      </c>
      <c r="V4" s="25" t="s">
        <v>118</v>
      </c>
      <c r="W4">
        <f>SUM(U7:U14)</f>
        <v>8</v>
      </c>
      <c r="AA4" s="25" t="s">
        <v>118</v>
      </c>
      <c r="AB4">
        <f>SUM(Z7:Z14)</f>
        <v>8</v>
      </c>
      <c r="AF4" s="25" t="s">
        <v>118</v>
      </c>
      <c r="AG4">
        <f>SUM(AE7:AE14)</f>
        <v>8</v>
      </c>
      <c r="AK4" s="25" t="s">
        <v>118</v>
      </c>
      <c r="AL4">
        <f>SUM(AJ7:AJ14)</f>
        <v>8</v>
      </c>
      <c r="AP4" s="25" t="s">
        <v>118</v>
      </c>
      <c r="AQ4">
        <f>SUM(AO7:AO14)</f>
        <v>8</v>
      </c>
      <c r="AU4" s="25" t="s">
        <v>118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12</v>
      </c>
      <c r="C7" s="58">
        <v>12</v>
      </c>
      <c r="D7" s="55">
        <v>37</v>
      </c>
      <c r="E7" s="58"/>
      <c r="F7" s="55"/>
      <c r="G7" s="61"/>
      <c r="H7" s="61"/>
      <c r="I7" s="40"/>
      <c r="J7" s="40"/>
      <c r="K7" s="41">
        <v>0</v>
      </c>
      <c r="L7">
        <v>11</v>
      </c>
      <c r="N7" s="34">
        <v>11</v>
      </c>
      <c r="O7" s="34">
        <f>COUNTIF($L$7:$L$500,N7)</f>
        <v>2</v>
      </c>
      <c r="P7" s="34">
        <f>O7/$Q$4</f>
        <v>4.1666666666666664E-2</v>
      </c>
      <c r="Q7" s="34">
        <f>IF(P7=0,0,(P7*((LOG(P7))/LOG(2))))</f>
        <v>-0.19104010419671485</v>
      </c>
      <c r="T7" s="34">
        <f>N7</f>
        <v>11</v>
      </c>
      <c r="U7" s="34">
        <f>COUNTIF(L7:L14,T7)</f>
        <v>1</v>
      </c>
      <c r="V7" s="34">
        <f>U7/(W4-U8)</f>
        <v>0.2</v>
      </c>
      <c r="W7" s="34">
        <f>IF(V7=0,0,(V7*((LOG(V7))/LOG(2))))</f>
        <v>-0.46438561897747244</v>
      </c>
      <c r="Y7" s="34">
        <f>N7</f>
        <v>11</v>
      </c>
      <c r="Z7" s="34">
        <f>COUNTIF(L15:L22,Y7)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COUNTIF(L23:L30,AD7)</f>
        <v>1</v>
      </c>
      <c r="AF7" s="34">
        <f>AE7/(AG4-AE8)</f>
        <v>1</v>
      </c>
      <c r="AG7" s="34">
        <f>IF(AF7=0,0,(AF7*((LOG(AF7))/LOG(2))))</f>
        <v>0</v>
      </c>
      <c r="AI7" s="34">
        <f>N7</f>
        <v>11</v>
      </c>
      <c r="AJ7" s="34">
        <f>COUNTIF(L31:L38,AI7)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COUNTIF(L39:L46,AN7)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COUNTIF(L47:L54,AS7)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22</v>
      </c>
      <c r="B8" s="56">
        <v>138</v>
      </c>
      <c r="C8" s="59">
        <v>14</v>
      </c>
      <c r="D8" s="56">
        <v>148</v>
      </c>
      <c r="E8" s="59"/>
      <c r="F8" s="56"/>
      <c r="G8" s="62"/>
      <c r="H8" s="62"/>
      <c r="I8" s="40"/>
      <c r="J8" s="40"/>
      <c r="K8" s="41">
        <v>0</v>
      </c>
      <c r="L8">
        <v>21</v>
      </c>
      <c r="N8" s="34">
        <v>12</v>
      </c>
      <c r="O8" s="34">
        <f>COUNTIF($L$7:$L$500,N8)</f>
        <v>40</v>
      </c>
      <c r="P8" s="34">
        <f>O8/$Q$4</f>
        <v>0.83333333333333337</v>
      </c>
      <c r="Q8" s="34">
        <f>IF(P8=0,0,(P8*((LOG(P8))/LOG(2))))</f>
        <v>-0.21919533819482812</v>
      </c>
      <c r="T8" s="34">
        <f>N8</f>
        <v>12</v>
      </c>
      <c r="U8" s="34">
        <f>COUNTIF(L7:L14,T8)</f>
        <v>3</v>
      </c>
      <c r="V8" s="53"/>
      <c r="W8" s="54"/>
      <c r="Y8" s="34">
        <f>N8</f>
        <v>12</v>
      </c>
      <c r="Z8" s="34">
        <f>COUNTIF(L15:L22,Y8)</f>
        <v>8</v>
      </c>
      <c r="AA8" s="53"/>
      <c r="AB8" s="54"/>
      <c r="AD8" s="34">
        <f>N8</f>
        <v>12</v>
      </c>
      <c r="AE8" s="34">
        <f>COUNTIF(L23:L30,AD8)</f>
        <v>7</v>
      </c>
      <c r="AF8" s="53"/>
      <c r="AG8" s="54"/>
      <c r="AI8" s="34">
        <f>N8</f>
        <v>12</v>
      </c>
      <c r="AJ8" s="34">
        <f>COUNTIF(L31:L38,AI8)</f>
        <v>8</v>
      </c>
      <c r="AK8" s="53"/>
      <c r="AL8" s="54"/>
      <c r="AN8" s="34">
        <f>N8</f>
        <v>12</v>
      </c>
      <c r="AO8" s="34">
        <f>COUNTIF(L39:L46,AN8)</f>
        <v>8</v>
      </c>
      <c r="AP8" s="53"/>
      <c r="AQ8" s="54"/>
      <c r="AS8" s="34">
        <f>N8</f>
        <v>12</v>
      </c>
      <c r="AT8" s="34">
        <f>COUNTIF(L47:L54,AS8)</f>
        <v>6</v>
      </c>
      <c r="AU8" s="53"/>
      <c r="AV8" s="54"/>
    </row>
    <row r="9" spans="1:48" x14ac:dyDescent="0.3">
      <c r="A9" s="56">
        <v>22</v>
      </c>
      <c r="B9" s="56">
        <v>255</v>
      </c>
      <c r="C9" s="59">
        <v>23</v>
      </c>
      <c r="D9" s="56">
        <v>263</v>
      </c>
      <c r="E9" s="59"/>
      <c r="F9" s="56"/>
      <c r="G9" s="62"/>
      <c r="H9" s="62"/>
      <c r="I9" s="40"/>
      <c r="J9" s="40"/>
      <c r="K9" s="41">
        <v>0</v>
      </c>
      <c r="L9">
        <v>22</v>
      </c>
      <c r="N9" s="34">
        <v>21</v>
      </c>
      <c r="O9" s="34">
        <f>COUNTIF($L$7:$L$500,N9)</f>
        <v>2</v>
      </c>
      <c r="P9" s="34">
        <f>O9/$Q$4</f>
        <v>4.1666666666666664E-2</v>
      </c>
      <c r="Q9" s="34">
        <f>IF(P9=0,0,(P9*((LOG(P9))/LOG(2))))</f>
        <v>-0.19104010419671485</v>
      </c>
      <c r="T9" s="34">
        <f>N9</f>
        <v>21</v>
      </c>
      <c r="U9" s="34">
        <f>COUNTIF(L7:L14,T9)</f>
        <v>2</v>
      </c>
      <c r="V9" s="34">
        <f>U9/(W4-U8)</f>
        <v>0.4</v>
      </c>
      <c r="W9" s="34">
        <f>IF(V9=0,0,(V9*((LOG(V9))/LOG(2))))</f>
        <v>-0.52877123795494496</v>
      </c>
      <c r="Y9" s="34">
        <f>N9</f>
        <v>21</v>
      </c>
      <c r="Z9" s="34">
        <f>COUNTIF(L15:L22,Y9)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COUNTIF(L23:L30,AD9)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COUNTIF(L31:L38,AI9)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COUNTIF(L39:L46,AN9)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COUNTIF(L47:L54,AS9)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22</v>
      </c>
      <c r="B10" s="56">
        <v>365</v>
      </c>
      <c r="C10" s="59">
        <v>14</v>
      </c>
      <c r="D10" s="56">
        <v>379</v>
      </c>
      <c r="E10" s="59"/>
      <c r="F10" s="56"/>
      <c r="G10" s="62"/>
      <c r="H10" s="62"/>
      <c r="I10" s="40"/>
      <c r="J10" s="40"/>
      <c r="K10" s="41">
        <v>0</v>
      </c>
      <c r="L10">
        <v>21</v>
      </c>
      <c r="N10" s="34">
        <v>22</v>
      </c>
      <c r="O10" s="34">
        <f>COUNTIF($L$7:$L$500,N10)</f>
        <v>4</v>
      </c>
      <c r="P10" s="34">
        <f>O10/$Q$4</f>
        <v>8.3333333333333329E-2</v>
      </c>
      <c r="Q10" s="34">
        <f>IF(P10=0,0,(P10*((LOG(P10))/LOG(2))))</f>
        <v>-0.29874687506009634</v>
      </c>
      <c r="T10" s="34">
        <f>N10</f>
        <v>22</v>
      </c>
      <c r="U10" s="34">
        <f>COUNTIF(L7:L14,T10)</f>
        <v>2</v>
      </c>
      <c r="V10" s="34">
        <f>U10/(W4-U8)</f>
        <v>0.4</v>
      </c>
      <c r="W10" s="34">
        <f>IF(V10=0,0,(V10*((LOG(V10))/LOG(2))))</f>
        <v>-0.52877123795494496</v>
      </c>
      <c r="Y10" s="34">
        <f>N10</f>
        <v>22</v>
      </c>
      <c r="Z10" s="34">
        <f>COUNTIF(L15:L22,Y10)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COUNTIF(L23:L30,AD10)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COUNTIF(L31:L38,AI10)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COUNTIF(L39:L46,AN10)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COUNTIF(L47:L54,AS10)</f>
        <v>2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6">
        <v>22</v>
      </c>
      <c r="B11" s="56">
        <v>487</v>
      </c>
      <c r="C11" s="59">
        <v>23</v>
      </c>
      <c r="D11" s="56">
        <v>498</v>
      </c>
      <c r="E11" s="59"/>
      <c r="F11" s="56"/>
      <c r="G11" s="62"/>
      <c r="H11" s="62"/>
      <c r="I11" s="40"/>
      <c r="J11" s="40"/>
      <c r="K11" s="41">
        <v>0</v>
      </c>
      <c r="L11">
        <v>22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COUNTIF(L15:L22,Y11)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COUNTIF(L23:L30,AD11)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COUNTIF(L31:L38,AI11)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COUNTIF(L39:L46,AN11)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COUNTIF(L47:L54,AS11)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598</v>
      </c>
      <c r="C12" s="59">
        <v>21</v>
      </c>
      <c r="D12" s="56">
        <v>614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COUNTIF(L15:L22,Y12)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COUNTIF(L23:L30,AD12)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COUNTIF(L31:L38,AI12)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COUNTIF(L39:L46,AN12)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COUNTIF(L47:L54,AS12)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702</v>
      </c>
      <c r="C13" s="59">
        <v>21</v>
      </c>
      <c r="D13" s="56">
        <v>711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COUNTIF(L15:L22,Y13)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COUNTIF(L23:L30,AD13)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COUNTIF(L31:L38,AI13)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COUNTIF(L39:L46,AN13)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COUNTIF(L47:L54,AS13)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800</v>
      </c>
      <c r="C14" s="59">
        <v>21</v>
      </c>
      <c r="D14" s="56">
        <v>810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COUNTIF(L15:L22,Y14)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COUNTIF(L23:L30,AD14)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COUNTIF(L31:L38,AI14)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COUNTIF(L39:L46,AN14)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COUNTIF(L47:L54,AS14)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895</v>
      </c>
      <c r="C15" s="60">
        <v>21</v>
      </c>
      <c r="D15" s="57">
        <v>905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0.90002242164835411</v>
      </c>
      <c r="V15">
        <f>SUM(V7:V14)</f>
        <v>1</v>
      </c>
      <c r="W15">
        <f>-SUM(W7:W14)</f>
        <v>1.5219280948873624</v>
      </c>
      <c r="AA15" t="e">
        <f>SUM(AA7:AA14)</f>
        <v>#DIV/0!</v>
      </c>
      <c r="AB15" t="e">
        <f>-SUM(AB7:AB14)</f>
        <v>#DIV/0!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 t="e">
        <f>SUM(AP7:AP14)</f>
        <v>#DIV/0!</v>
      </c>
      <c r="AQ15" t="e">
        <f>-SUM(AQ7:AQ14)</f>
        <v>#DIV/0!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991</v>
      </c>
      <c r="C16" s="60">
        <v>21</v>
      </c>
      <c r="D16" s="57">
        <v>1000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0.16115102322211458</v>
      </c>
      <c r="V16" s="27" t="s">
        <v>116</v>
      </c>
      <c r="W16" s="27">
        <f>W15/(LOG(W4)/LOG(2))</f>
        <v>0.50730936496245416</v>
      </c>
      <c r="AA16" s="27" t="s">
        <v>119</v>
      </c>
      <c r="AB16" s="27" t="e">
        <f>AB15/(LOG(AB4)/LOG(2))</f>
        <v>#DIV/0!</v>
      </c>
      <c r="AF16" s="27" t="s">
        <v>120</v>
      </c>
      <c r="AG16" s="27">
        <f>AG15/(LOG(AG4)/LOG(2))</f>
        <v>0</v>
      </c>
      <c r="AK16" s="27" t="s">
        <v>121</v>
      </c>
      <c r="AL16" s="27" t="e">
        <f>AL15/(LOG(AL4)/LOG(2))</f>
        <v>#DIV/0!</v>
      </c>
      <c r="AP16" s="27" t="s">
        <v>122</v>
      </c>
      <c r="AQ16" s="27" t="e">
        <f>AQ15/(LOG(AQ4)/LOG(2))</f>
        <v>#DIV/0!</v>
      </c>
      <c r="AU16" s="27" t="s">
        <v>123</v>
      </c>
      <c r="AV16" s="27">
        <f>AV15/(LOG(AV4)/LOG(2))</f>
        <v>0</v>
      </c>
    </row>
    <row r="17" spans="1:22" x14ac:dyDescent="0.3">
      <c r="A17" s="57">
        <v>11</v>
      </c>
      <c r="B17" s="57">
        <v>1086</v>
      </c>
      <c r="C17" s="60">
        <v>21</v>
      </c>
      <c r="D17" s="57">
        <v>1095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1183</v>
      </c>
      <c r="C18" s="60">
        <v>21</v>
      </c>
      <c r="D18" s="57">
        <v>1192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1278</v>
      </c>
      <c r="C19" s="60">
        <v>21</v>
      </c>
      <c r="D19" s="57">
        <v>1287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1376</v>
      </c>
      <c r="C20" s="60">
        <v>21</v>
      </c>
      <c r="D20" s="57">
        <v>1385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COUNTIF(L7:L54,G3)</f>
        <v>40</v>
      </c>
      <c r="O20" s="38"/>
      <c r="P20" s="45">
        <v>8</v>
      </c>
      <c r="Q20" s="45">
        <v>8</v>
      </c>
      <c r="R20" s="45">
        <v>8</v>
      </c>
      <c r="S20" s="45">
        <v>8</v>
      </c>
      <c r="T20" s="45">
        <v>8</v>
      </c>
      <c r="U20" s="45">
        <v>8</v>
      </c>
      <c r="V20" s="44"/>
    </row>
    <row r="21" spans="1:22" x14ac:dyDescent="0.3">
      <c r="A21" s="57">
        <v>11</v>
      </c>
      <c r="B21" s="57">
        <v>1472</v>
      </c>
      <c r="C21" s="60">
        <v>21</v>
      </c>
      <c r="D21" s="57">
        <v>1483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1568</v>
      </c>
      <c r="C22" s="60">
        <v>21</v>
      </c>
      <c r="D22" s="57">
        <v>1578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1664</v>
      </c>
      <c r="C23" s="59">
        <v>21</v>
      </c>
      <c r="D23" s="56">
        <v>1673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1760</v>
      </c>
      <c r="C24" s="59">
        <v>21</v>
      </c>
      <c r="D24" s="56">
        <v>1769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3</v>
      </c>
      <c r="Q24" s="45">
        <f>Z8</f>
        <v>8</v>
      </c>
      <c r="R24" s="45">
        <f>AE8</f>
        <v>7</v>
      </c>
      <c r="S24" s="45">
        <f>AJ8</f>
        <v>8</v>
      </c>
      <c r="T24" s="45">
        <f>AO8</f>
        <v>8</v>
      </c>
      <c r="U24" s="45">
        <f>AT8</f>
        <v>6</v>
      </c>
      <c r="V24" s="43"/>
    </row>
    <row r="25" spans="1:22" x14ac:dyDescent="0.3">
      <c r="A25" s="56">
        <v>11</v>
      </c>
      <c r="B25" s="56">
        <v>1854</v>
      </c>
      <c r="C25" s="59">
        <v>21</v>
      </c>
      <c r="D25" s="56">
        <v>1863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1951</v>
      </c>
      <c r="C26" s="59">
        <v>21</v>
      </c>
      <c r="D26" s="56">
        <v>1967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2053</v>
      </c>
      <c r="C27" s="59">
        <v>21</v>
      </c>
      <c r="D27" s="56">
        <v>2060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2142</v>
      </c>
      <c r="C28" s="59">
        <v>12</v>
      </c>
      <c r="D28" s="56">
        <v>2148</v>
      </c>
      <c r="E28" s="59"/>
      <c r="F28" s="56"/>
      <c r="G28" s="62"/>
      <c r="H28" s="62"/>
      <c r="I28" s="40"/>
      <c r="J28" s="40"/>
      <c r="K28" s="41">
        <v>0</v>
      </c>
      <c r="L28">
        <v>11</v>
      </c>
      <c r="N28" s="39"/>
      <c r="O28" s="48" t="s">
        <v>109</v>
      </c>
      <c r="P28">
        <f>D14/P20</f>
        <v>101.25</v>
      </c>
      <c r="Q28">
        <f>(D22-D14)/Q20</f>
        <v>96</v>
      </c>
      <c r="R28">
        <f>(D30-D22)/R20</f>
        <v>96.75</v>
      </c>
      <c r="S28">
        <f>(D38-D30)/S20</f>
        <v>97.625</v>
      </c>
      <c r="T28">
        <f>(D46-D38)/T20</f>
        <v>94.25</v>
      </c>
      <c r="U28">
        <f>(D54-D46)/U20</f>
        <v>101.25</v>
      </c>
    </row>
    <row r="29" spans="1:22" x14ac:dyDescent="0.3">
      <c r="A29" s="56">
        <v>11</v>
      </c>
      <c r="B29" s="56">
        <v>2247</v>
      </c>
      <c r="C29" s="59">
        <v>21</v>
      </c>
      <c r="D29" s="56">
        <v>2256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6">
        <v>11</v>
      </c>
      <c r="B30" s="56">
        <v>2342</v>
      </c>
      <c r="C30" s="59">
        <v>21</v>
      </c>
      <c r="D30" s="56">
        <v>2352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7">
        <v>11</v>
      </c>
      <c r="B31" s="57">
        <v>2440</v>
      </c>
      <c r="C31" s="60">
        <v>21</v>
      </c>
      <c r="D31" s="57">
        <v>2449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2538</v>
      </c>
      <c r="C32" s="60">
        <v>21</v>
      </c>
      <c r="D32" s="57">
        <v>2565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2652</v>
      </c>
      <c r="C33" s="60">
        <v>21</v>
      </c>
      <c r="D33" s="57">
        <v>2661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2746</v>
      </c>
      <c r="C34" s="60">
        <v>21</v>
      </c>
      <c r="D34" s="57">
        <v>2755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2841</v>
      </c>
      <c r="C35" s="60">
        <v>21</v>
      </c>
      <c r="D35" s="57">
        <v>2850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2936</v>
      </c>
      <c r="C36" s="60">
        <v>21</v>
      </c>
      <c r="D36" s="57">
        <v>2944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3030</v>
      </c>
      <c r="C37" s="60">
        <v>21</v>
      </c>
      <c r="D37" s="57">
        <v>3039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11</v>
      </c>
      <c r="B38" s="57">
        <v>3124</v>
      </c>
      <c r="C38" s="60">
        <v>21</v>
      </c>
      <c r="D38" s="57">
        <v>3133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6">
        <v>11</v>
      </c>
      <c r="B39" s="56">
        <v>3217</v>
      </c>
      <c r="C39" s="59">
        <v>21</v>
      </c>
      <c r="D39" s="56">
        <v>3226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3313</v>
      </c>
      <c r="C40" s="59">
        <v>21</v>
      </c>
      <c r="D40" s="56">
        <v>3322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3407</v>
      </c>
      <c r="C41" s="59">
        <v>21</v>
      </c>
      <c r="D41" s="56">
        <v>3416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3502</v>
      </c>
      <c r="C42" s="59">
        <v>21</v>
      </c>
      <c r="D42" s="56">
        <v>3510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3597</v>
      </c>
      <c r="C43" s="59">
        <v>21</v>
      </c>
      <c r="D43" s="56">
        <v>3604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3688</v>
      </c>
      <c r="C44" s="59">
        <v>21</v>
      </c>
      <c r="D44" s="56">
        <v>3697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3783</v>
      </c>
      <c r="C45" s="59">
        <v>21</v>
      </c>
      <c r="D45" s="56">
        <v>3792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11</v>
      </c>
      <c r="B46" s="56">
        <v>3878</v>
      </c>
      <c r="C46" s="59">
        <v>21</v>
      </c>
      <c r="D46" s="56">
        <v>3887</v>
      </c>
      <c r="E46" s="59"/>
      <c r="F46" s="56"/>
      <c r="G46" s="62"/>
      <c r="H46" s="62"/>
      <c r="I46" s="40"/>
      <c r="J46" s="40"/>
      <c r="K46" s="41">
        <v>0</v>
      </c>
      <c r="L46">
        <v>12</v>
      </c>
    </row>
    <row r="47" spans="1:12" x14ac:dyDescent="0.3">
      <c r="A47" s="57">
        <v>11</v>
      </c>
      <c r="B47" s="57">
        <v>3971</v>
      </c>
      <c r="C47" s="60">
        <v>21</v>
      </c>
      <c r="D47" s="57">
        <v>3980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22</v>
      </c>
      <c r="B48" s="57">
        <v>4076</v>
      </c>
      <c r="C48" s="60">
        <v>23</v>
      </c>
      <c r="D48" s="57">
        <v>4091</v>
      </c>
      <c r="E48" s="60"/>
      <c r="F48" s="57"/>
      <c r="G48" s="63"/>
      <c r="H48" s="63"/>
      <c r="I48" s="39"/>
      <c r="J48" s="39"/>
      <c r="K48" s="49">
        <v>0</v>
      </c>
      <c r="L48">
        <v>22</v>
      </c>
    </row>
    <row r="49" spans="1:12" x14ac:dyDescent="0.3">
      <c r="A49" s="57">
        <v>11</v>
      </c>
      <c r="B49" s="57">
        <v>4193</v>
      </c>
      <c r="C49" s="60">
        <v>21</v>
      </c>
      <c r="D49" s="57">
        <v>4200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22</v>
      </c>
      <c r="B50" s="57">
        <v>4297</v>
      </c>
      <c r="C50" s="60">
        <v>23</v>
      </c>
      <c r="D50" s="57">
        <v>4305</v>
      </c>
      <c r="E50" s="60"/>
      <c r="F50" s="57"/>
      <c r="G50" s="63"/>
      <c r="H50" s="63"/>
      <c r="I50" s="39"/>
      <c r="J50" s="39"/>
      <c r="K50" s="49">
        <v>0</v>
      </c>
      <c r="L50">
        <v>22</v>
      </c>
    </row>
    <row r="51" spans="1:12" x14ac:dyDescent="0.3">
      <c r="A51" s="57">
        <v>11</v>
      </c>
      <c r="B51" s="57">
        <v>4400</v>
      </c>
      <c r="C51" s="60">
        <v>21</v>
      </c>
      <c r="D51" s="57">
        <v>4410</v>
      </c>
      <c r="E51" s="60"/>
      <c r="F51" s="57"/>
      <c r="G51" s="63"/>
      <c r="H51" s="63"/>
      <c r="I51" s="39"/>
      <c r="J51" s="39"/>
      <c r="K51" s="49">
        <v>0</v>
      </c>
      <c r="L51">
        <v>12</v>
      </c>
    </row>
    <row r="52" spans="1:12" x14ac:dyDescent="0.3">
      <c r="A52" s="57">
        <v>11</v>
      </c>
      <c r="B52" s="57">
        <v>4502</v>
      </c>
      <c r="C52" s="60">
        <v>21</v>
      </c>
      <c r="D52" s="57">
        <v>4509</v>
      </c>
      <c r="E52" s="60"/>
      <c r="F52" s="57"/>
      <c r="G52" s="63"/>
      <c r="H52" s="63"/>
      <c r="I52" s="39"/>
      <c r="J52" s="39"/>
      <c r="K52" s="49">
        <v>0</v>
      </c>
      <c r="L52">
        <v>12</v>
      </c>
    </row>
    <row r="53" spans="1:12" x14ac:dyDescent="0.3">
      <c r="A53" s="57">
        <v>11</v>
      </c>
      <c r="B53" s="57">
        <v>4592</v>
      </c>
      <c r="C53" s="60">
        <v>21</v>
      </c>
      <c r="D53" s="57">
        <v>4602</v>
      </c>
      <c r="E53" s="60"/>
      <c r="F53" s="57"/>
      <c r="G53" s="63"/>
      <c r="H53" s="63"/>
      <c r="I53" s="39"/>
      <c r="J53" s="39"/>
      <c r="K53" s="49">
        <v>0</v>
      </c>
      <c r="L53">
        <v>12</v>
      </c>
    </row>
    <row r="54" spans="1:12" x14ac:dyDescent="0.3">
      <c r="A54" s="57">
        <v>11</v>
      </c>
      <c r="B54" s="57">
        <v>4688</v>
      </c>
      <c r="C54" s="60">
        <v>21</v>
      </c>
      <c r="D54" s="57">
        <v>4697</v>
      </c>
      <c r="E54" s="60"/>
      <c r="F54" s="57"/>
      <c r="G54" s="63"/>
      <c r="H54" s="63"/>
      <c r="I54" s="39"/>
      <c r="J54" s="39"/>
      <c r="K54" s="49">
        <v>1</v>
      </c>
      <c r="L54">
        <v>12</v>
      </c>
    </row>
    <row r="55" spans="1:12" x14ac:dyDescent="0.3">
      <c r="A55" s="17"/>
      <c r="B55" s="17"/>
      <c r="C55" s="17"/>
      <c r="D55" s="17"/>
      <c r="E55" s="17"/>
      <c r="F55" s="17"/>
      <c r="G55" s="17"/>
      <c r="H5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135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42</v>
      </c>
      <c r="V3" s="25" t="s">
        <v>117</v>
      </c>
      <c r="W3">
        <f>COUNTA(L7:L13)</f>
        <v>7</v>
      </c>
      <c r="AA3" s="25" t="s">
        <v>117</v>
      </c>
      <c r="AB3">
        <f>COUNTA(L14:L20)</f>
        <v>7</v>
      </c>
      <c r="AF3" s="25" t="s">
        <v>117</v>
      </c>
      <c r="AG3">
        <f>COUNTA(L21:L27)</f>
        <v>7</v>
      </c>
      <c r="AK3" s="25" t="s">
        <v>117</v>
      </c>
      <c r="AL3">
        <f>COUNTA(L28:L34)</f>
        <v>7</v>
      </c>
      <c r="AP3" s="25" t="s">
        <v>117</v>
      </c>
      <c r="AQ3">
        <f>COUNTA(L35:L41)</f>
        <v>7</v>
      </c>
      <c r="AU3" s="25" t="s">
        <v>117</v>
      </c>
      <c r="AV3">
        <f>COUNTA(L42:L48)</f>
        <v>7</v>
      </c>
    </row>
    <row r="4" spans="1:48" x14ac:dyDescent="0.3">
      <c r="P4" s="25" t="s">
        <v>85</v>
      </c>
      <c r="Q4" s="26">
        <f>SUM(O7:O14)</f>
        <v>42</v>
      </c>
      <c r="V4" s="25" t="s">
        <v>118</v>
      </c>
      <c r="W4">
        <f>SUM(U7:U14)</f>
        <v>7</v>
      </c>
      <c r="AA4" s="25" t="s">
        <v>118</v>
      </c>
      <c r="AB4">
        <f>SUM(Z7:Z14)</f>
        <v>7</v>
      </c>
      <c r="AF4" s="25" t="s">
        <v>118</v>
      </c>
      <c r="AG4">
        <f>SUM(AE7:AE14)</f>
        <v>7</v>
      </c>
      <c r="AK4" s="25" t="s">
        <v>118</v>
      </c>
      <c r="AL4">
        <f>SUM(AJ7:AJ14)</f>
        <v>7</v>
      </c>
      <c r="AP4" s="25" t="s">
        <v>118</v>
      </c>
      <c r="AQ4">
        <f>SUM(AO7:AO14)</f>
        <v>7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32</v>
      </c>
      <c r="C7" s="58">
        <v>21</v>
      </c>
      <c r="D7" s="55">
        <v>42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2</v>
      </c>
      <c r="P7" s="34">
        <f>O7/$Q$4</f>
        <v>4.7619047619047616E-2</v>
      </c>
      <c r="Q7" s="34">
        <f>IF(P7=0,0,(P7*((LOG(P7))/LOG(2))))</f>
        <v>-0.20915797251327431</v>
      </c>
      <c r="T7" s="34">
        <f>N7</f>
        <v>11</v>
      </c>
      <c r="U7" s="34">
        <f>COUNTIF(L7:L13,T7)</f>
        <v>0</v>
      </c>
      <c r="V7" s="34" t="e">
        <f>U7/(W4-U8)</f>
        <v>#DIV/0!</v>
      </c>
      <c r="W7" s="34" t="e">
        <f>IF(V7=0,0,(V7*((LOG(V7))/LOG(2))))</f>
        <v>#DIV/0!</v>
      </c>
      <c r="Y7" s="34">
        <f>N7</f>
        <v>11</v>
      </c>
      <c r="Z7" s="34">
        <f>COUNTIF(L14:L20,Y7)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COUNTIF(L21:L27,AD7)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COUNTIF(L28:L34,AI7)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COUNTIF(L35:L41,AN7)</f>
        <v>2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COUNTIF(L42:L48,AS7)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11</v>
      </c>
      <c r="B8" s="56">
        <v>129</v>
      </c>
      <c r="C8" s="59">
        <v>21</v>
      </c>
      <c r="D8" s="56">
        <v>139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0.95238095238095233</v>
      </c>
      <c r="Q8" s="34">
        <f>IF(P8=0,0,(P8*((LOG(P8))/LOG(2))))</f>
        <v>-6.7037455134664775E-2</v>
      </c>
      <c r="T8" s="34">
        <f>N8</f>
        <v>12</v>
      </c>
      <c r="U8" s="34">
        <f>COUNTIF(L7:L13,T8)</f>
        <v>7</v>
      </c>
      <c r="V8" s="53"/>
      <c r="W8" s="54"/>
      <c r="Y8" s="34">
        <f>N8</f>
        <v>12</v>
      </c>
      <c r="Z8" s="34">
        <f>COUNTIF(L14:L20,Y8)</f>
        <v>7</v>
      </c>
      <c r="AA8" s="53"/>
      <c r="AB8" s="54"/>
      <c r="AD8" s="34">
        <f>N8</f>
        <v>12</v>
      </c>
      <c r="AE8" s="34">
        <f>COUNTIF(L21:L27,AD8)</f>
        <v>7</v>
      </c>
      <c r="AF8" s="53"/>
      <c r="AG8" s="54"/>
      <c r="AI8" s="34">
        <f>N8</f>
        <v>12</v>
      </c>
      <c r="AJ8" s="34">
        <f>COUNTIF(L28:L34,AI8)</f>
        <v>7</v>
      </c>
      <c r="AK8" s="53"/>
      <c r="AL8" s="54"/>
      <c r="AN8" s="34">
        <f>N8</f>
        <v>12</v>
      </c>
      <c r="AO8" s="34">
        <f>COUNTIF(L35:L41,AN8)</f>
        <v>5</v>
      </c>
      <c r="AP8" s="53"/>
      <c r="AQ8" s="54"/>
      <c r="AS8" s="34">
        <f>N8</f>
        <v>12</v>
      </c>
      <c r="AT8" s="34">
        <f>COUNTIF(L42:L48,AS8)</f>
        <v>7</v>
      </c>
      <c r="AU8" s="53"/>
      <c r="AV8" s="54"/>
    </row>
    <row r="9" spans="1:48" x14ac:dyDescent="0.3">
      <c r="A9" s="56">
        <v>11</v>
      </c>
      <c r="B9" s="56">
        <v>225</v>
      </c>
      <c r="C9" s="59">
        <v>21</v>
      </c>
      <c r="D9" s="56">
        <v>234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 t="e">
        <f>U9/(W4-U8)</f>
        <v>#DIV/0!</v>
      </c>
      <c r="W9" s="34" t="e">
        <f>IF(V9=0,0,(V9*((LOG(V9))/LOG(2))))</f>
        <v>#DIV/0!</v>
      </c>
      <c r="Y9" s="34">
        <f>N9</f>
        <v>21</v>
      </c>
      <c r="Z9" s="34">
        <f>COUNTIF(L14:L20,Y9)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COUNTIF(L21:L27,AD9)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COUNTIF(L28:L34,AI9)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COUNTIF(L35:L41,AN9)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COUNTIF(L42:L48,AS9)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11</v>
      </c>
      <c r="B10" s="56">
        <v>321</v>
      </c>
      <c r="C10" s="59">
        <v>21</v>
      </c>
      <c r="D10" s="56">
        <v>340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22</v>
      </c>
      <c r="U10" s="34">
        <f>COUNTIF(L7:L13,T10)</f>
        <v>0</v>
      </c>
      <c r="V10" s="34" t="e">
        <f>U10/(W4-U8)</f>
        <v>#DIV/0!</v>
      </c>
      <c r="W10" s="34" t="e">
        <f>IF(V10=0,0,(V10*((LOG(V10))/LOG(2))))</f>
        <v>#DIV/0!</v>
      </c>
      <c r="Y10" s="34">
        <f>N10</f>
        <v>22</v>
      </c>
      <c r="Z10" s="34">
        <f>COUNTIF(L14:L20,Y10)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COUNTIF(L21:L27,AD10)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COUNTIF(L28:L34,AI10)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COUNTIF(L35:L41,AN10)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COUNTIF(L42:L48,AS10)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430</v>
      </c>
      <c r="C11" s="59">
        <v>21</v>
      </c>
      <c r="D11" s="56">
        <v>440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 t="e">
        <f>U11/(W4-U8)</f>
        <v>#DIV/0!</v>
      </c>
      <c r="W11" s="34" t="e">
        <f>IF(V11=0,0,(V11*((LOG(V11))/LOG(2))))</f>
        <v>#DIV/0!</v>
      </c>
      <c r="Y11" s="34">
        <f>N11</f>
        <v>0</v>
      </c>
      <c r="Z11" s="34">
        <f>COUNTIF(L14:L20,Y11)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COUNTIF(L21:L27,AD11)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COUNTIF(L28:L34,AI11)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COUNTIF(L35:L41,AN11)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COUNTIF(L42:L48,AS11)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11</v>
      </c>
      <c r="B12" s="56">
        <v>528</v>
      </c>
      <c r="C12" s="59">
        <v>21</v>
      </c>
      <c r="D12" s="56">
        <v>538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 t="e">
        <f>U12/(W4-U8)</f>
        <v>#DIV/0!</v>
      </c>
      <c r="W12" s="34" t="e">
        <f>IF(V12=0,0,(V12*((LOG(V12))/LOG(2))))</f>
        <v>#DIV/0!</v>
      </c>
      <c r="Y12" s="34">
        <f>N12</f>
        <v>0</v>
      </c>
      <c r="Z12" s="34">
        <f>COUNTIF(L14:L20,Y12)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COUNTIF(L21:L27,AD12)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COUNTIF(L28:L34,AI12)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COUNTIF(L35:L41,AN12)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COUNTIF(L42:L48,AS12)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624</v>
      </c>
      <c r="C13" s="59">
        <v>21</v>
      </c>
      <c r="D13" s="56">
        <v>633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 t="e">
        <f>U13/(W4-U8)</f>
        <v>#DIV/0!</v>
      </c>
      <c r="W13" s="34" t="e">
        <f>IF(V13=0,0,(V13*((LOG(V13))/LOG(2))))</f>
        <v>#DIV/0!</v>
      </c>
      <c r="Y13" s="34">
        <f>N13</f>
        <v>0</v>
      </c>
      <c r="Z13" s="34">
        <f>COUNTIF(L14:L20,Y13)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COUNTIF(L21:L27,AD13)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COUNTIF(L28:L34,AI13)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COUNTIF(L35:L41,AN13)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COUNTIF(L42:L48,AS13)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7">
        <v>11</v>
      </c>
      <c r="B14" s="57">
        <v>719</v>
      </c>
      <c r="C14" s="60">
        <v>21</v>
      </c>
      <c r="D14" s="57">
        <v>729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 t="e">
        <f>U14/(W4-U8)</f>
        <v>#DIV/0!</v>
      </c>
      <c r="W14" s="34" t="e">
        <f>IF(V14=0,0,(V14*((LOG(V14))/LOG(2))))</f>
        <v>#DIV/0!</v>
      </c>
      <c r="Y14" s="34">
        <f>N14</f>
        <v>0</v>
      </c>
      <c r="Z14" s="34">
        <f>COUNTIF(L14:L20,Y14)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COUNTIF(L21:L27,AD14)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COUNTIF(L28:L34,AI14)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COUNTIF(L35:L41,AN14)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COUNTIF(L42:L48,AS14)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815</v>
      </c>
      <c r="C15" s="60">
        <v>21</v>
      </c>
      <c r="D15" s="57">
        <v>824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0.27619542764793908</v>
      </c>
      <c r="V15" t="e">
        <f>SUM(V7:V14)</f>
        <v>#DIV/0!</v>
      </c>
      <c r="W15" t="e">
        <f>-SUM(W7:W14)</f>
        <v>#DIV/0!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11</v>
      </c>
      <c r="B16" s="57">
        <v>911</v>
      </c>
      <c r="C16" s="60">
        <v>21</v>
      </c>
      <c r="D16" s="57">
        <v>921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5.1220172329100477E-2</v>
      </c>
      <c r="V16" s="27" t="s">
        <v>116</v>
      </c>
      <c r="W16" s="27" t="e">
        <f>W15/(LOG(W4)/LOG(2))</f>
        <v>#DIV/0!</v>
      </c>
      <c r="AA16" s="27" t="s">
        <v>119</v>
      </c>
      <c r="AB16" s="27" t="e">
        <f>AB15/(LOG(AB4)/LOG(2))</f>
        <v>#DIV/0!</v>
      </c>
      <c r="AF16" s="27" t="s">
        <v>120</v>
      </c>
      <c r="AG16" s="27" t="e">
        <f>AG15/(LOG(AG4)/LOG(2))</f>
        <v>#DIV/0!</v>
      </c>
      <c r="AK16" s="27" t="s">
        <v>121</v>
      </c>
      <c r="AL16" s="27" t="e">
        <f>AL15/(LOG(AL4)/LOG(2))</f>
        <v>#DIV/0!</v>
      </c>
      <c r="AP16" s="27" t="s">
        <v>122</v>
      </c>
      <c r="AQ16" s="27">
        <f>AQ15/(LOG(AQ4)/LOG(2))</f>
        <v>0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11</v>
      </c>
      <c r="B17" s="57">
        <v>1008</v>
      </c>
      <c r="C17" s="60">
        <v>21</v>
      </c>
      <c r="D17" s="57">
        <v>1017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1102</v>
      </c>
      <c r="C18" s="60">
        <v>21</v>
      </c>
      <c r="D18" s="57">
        <v>1116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1202</v>
      </c>
      <c r="C19" s="60">
        <v>21</v>
      </c>
      <c r="D19" s="57">
        <v>1211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1297</v>
      </c>
      <c r="C20" s="60">
        <v>21</v>
      </c>
      <c r="D20" s="57">
        <v>1307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COUNTIF(L7:L48,G3)</f>
        <v>40</v>
      </c>
      <c r="O20" s="38"/>
      <c r="P20" s="45">
        <v>7</v>
      </c>
      <c r="Q20" s="45">
        <v>7</v>
      </c>
      <c r="R20" s="45">
        <v>7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11</v>
      </c>
      <c r="B21" s="56">
        <v>1393</v>
      </c>
      <c r="C21" s="59">
        <v>21</v>
      </c>
      <c r="D21" s="56">
        <v>1403</v>
      </c>
      <c r="E21" s="59"/>
      <c r="F21" s="56"/>
      <c r="G21" s="62"/>
      <c r="H21" s="62"/>
      <c r="I21" s="40"/>
      <c r="J21" s="40"/>
      <c r="K21" s="41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1490</v>
      </c>
      <c r="C22" s="59">
        <v>21</v>
      </c>
      <c r="D22" s="56">
        <v>1510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1595</v>
      </c>
      <c r="C23" s="59">
        <v>21</v>
      </c>
      <c r="D23" s="56">
        <v>1605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1690</v>
      </c>
      <c r="C24" s="59">
        <v>21</v>
      </c>
      <c r="D24" s="56">
        <v>1700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7</v>
      </c>
      <c r="Q24" s="45">
        <f>Z8</f>
        <v>7</v>
      </c>
      <c r="R24" s="45">
        <f>AE8</f>
        <v>7</v>
      </c>
      <c r="S24" s="45">
        <f>AJ8</f>
        <v>7</v>
      </c>
      <c r="T24" s="45">
        <f>AO8</f>
        <v>5</v>
      </c>
      <c r="U24" s="45">
        <f>AT8</f>
        <v>7</v>
      </c>
      <c r="V24" s="43"/>
    </row>
    <row r="25" spans="1:22" x14ac:dyDescent="0.3">
      <c r="A25" s="56">
        <v>11</v>
      </c>
      <c r="B25" s="56">
        <v>1787</v>
      </c>
      <c r="C25" s="59">
        <v>21</v>
      </c>
      <c r="D25" s="56">
        <v>1796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1882</v>
      </c>
      <c r="C26" s="59">
        <v>21</v>
      </c>
      <c r="D26" s="56">
        <v>1892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1979</v>
      </c>
      <c r="C27" s="59">
        <v>21</v>
      </c>
      <c r="D27" s="56">
        <v>1989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2075</v>
      </c>
      <c r="C28" s="60">
        <v>21</v>
      </c>
      <c r="D28" s="57">
        <v>2085</v>
      </c>
      <c r="E28" s="60"/>
      <c r="F28" s="57"/>
      <c r="G28" s="63"/>
      <c r="H28" s="63"/>
      <c r="I28" s="39"/>
      <c r="J28" s="39"/>
      <c r="K28" s="49">
        <v>0</v>
      </c>
      <c r="L28">
        <v>12</v>
      </c>
      <c r="N28" s="39"/>
      <c r="O28" s="48" t="s">
        <v>109</v>
      </c>
      <c r="P28">
        <f>D13/P20</f>
        <v>90.428571428571431</v>
      </c>
      <c r="Q28">
        <f>(D20-D13)/Q20</f>
        <v>96.285714285714292</v>
      </c>
      <c r="R28">
        <f>(D27-D20)/R20</f>
        <v>97.428571428571431</v>
      </c>
      <c r="S28">
        <f>(D34-D27)/S20</f>
        <v>97.428571428571431</v>
      </c>
      <c r="T28">
        <f>(D41-D34)/T20</f>
        <v>101.14285714285714</v>
      </c>
      <c r="U28">
        <f>(D48-D41)/U20</f>
        <v>100</v>
      </c>
    </row>
    <row r="29" spans="1:22" x14ac:dyDescent="0.3">
      <c r="A29" s="57">
        <v>11</v>
      </c>
      <c r="B29" s="57">
        <v>2174</v>
      </c>
      <c r="C29" s="60">
        <v>21</v>
      </c>
      <c r="D29" s="57">
        <v>2183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2273</v>
      </c>
      <c r="C30" s="60">
        <v>21</v>
      </c>
      <c r="D30" s="57">
        <v>2283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2370</v>
      </c>
      <c r="C31" s="60">
        <v>21</v>
      </c>
      <c r="D31" s="57">
        <v>2379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2465</v>
      </c>
      <c r="C32" s="60">
        <v>21</v>
      </c>
      <c r="D32" s="57">
        <v>2474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2567</v>
      </c>
      <c r="C33" s="60">
        <v>21</v>
      </c>
      <c r="D33" s="57">
        <v>2576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2662</v>
      </c>
      <c r="C34" s="60">
        <v>21</v>
      </c>
      <c r="D34" s="57">
        <v>2671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6">
        <v>11</v>
      </c>
      <c r="B35" s="56">
        <v>2757</v>
      </c>
      <c r="C35" s="59">
        <v>21</v>
      </c>
      <c r="D35" s="56">
        <v>2766</v>
      </c>
      <c r="E35" s="59"/>
      <c r="F35" s="56"/>
      <c r="G35" s="62"/>
      <c r="H35" s="62"/>
      <c r="I35" s="40"/>
      <c r="J35" s="40"/>
      <c r="K35" s="41">
        <v>0</v>
      </c>
      <c r="L35">
        <v>12</v>
      </c>
    </row>
    <row r="36" spans="1:12" x14ac:dyDescent="0.3">
      <c r="A36" s="56">
        <v>11</v>
      </c>
      <c r="B36" s="56">
        <v>2854</v>
      </c>
      <c r="C36" s="59">
        <v>21</v>
      </c>
      <c r="D36" s="56">
        <v>2871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2961</v>
      </c>
      <c r="C37" s="59">
        <v>12</v>
      </c>
      <c r="D37" s="56">
        <v>2968</v>
      </c>
      <c r="E37" s="59"/>
      <c r="F37" s="56"/>
      <c r="G37" s="62"/>
      <c r="H37" s="62"/>
      <c r="I37" s="40"/>
      <c r="J37" s="40"/>
      <c r="K37" s="41">
        <v>0</v>
      </c>
      <c r="L37">
        <v>11</v>
      </c>
    </row>
    <row r="38" spans="1:12" x14ac:dyDescent="0.3">
      <c r="A38" s="56">
        <v>11</v>
      </c>
      <c r="B38" s="56">
        <v>3067</v>
      </c>
      <c r="C38" s="59">
        <v>12</v>
      </c>
      <c r="D38" s="56">
        <v>3075</v>
      </c>
      <c r="E38" s="59"/>
      <c r="F38" s="56"/>
      <c r="G38" s="62"/>
      <c r="H38" s="62"/>
      <c r="I38" s="40"/>
      <c r="J38" s="40"/>
      <c r="K38" s="41">
        <v>0</v>
      </c>
      <c r="L38">
        <v>11</v>
      </c>
    </row>
    <row r="39" spans="1:12" x14ac:dyDescent="0.3">
      <c r="A39" s="56">
        <v>11</v>
      </c>
      <c r="B39" s="56">
        <v>3175</v>
      </c>
      <c r="C39" s="59">
        <v>21</v>
      </c>
      <c r="D39" s="56">
        <v>3185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3274</v>
      </c>
      <c r="C40" s="59">
        <v>21</v>
      </c>
      <c r="D40" s="56">
        <v>3284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3369</v>
      </c>
      <c r="C41" s="59">
        <v>21</v>
      </c>
      <c r="D41" s="56">
        <v>3379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7">
        <v>11</v>
      </c>
      <c r="B42" s="57">
        <v>3465</v>
      </c>
      <c r="C42" s="60">
        <v>21</v>
      </c>
      <c r="D42" s="57">
        <v>3474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11</v>
      </c>
      <c r="B43" s="57">
        <v>3580</v>
      </c>
      <c r="C43" s="60">
        <v>21</v>
      </c>
      <c r="D43" s="57">
        <v>3589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3676</v>
      </c>
      <c r="C44" s="60">
        <v>21</v>
      </c>
      <c r="D44" s="57">
        <v>3685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3772</v>
      </c>
      <c r="C45" s="60">
        <v>21</v>
      </c>
      <c r="D45" s="57">
        <v>3781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3872</v>
      </c>
      <c r="C46" s="60">
        <v>21</v>
      </c>
      <c r="D46" s="57">
        <v>3881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3973</v>
      </c>
      <c r="C47" s="60">
        <v>21</v>
      </c>
      <c r="D47" s="57">
        <v>3983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4069</v>
      </c>
      <c r="C48" s="60">
        <v>21</v>
      </c>
      <c r="D48" s="57">
        <v>4079</v>
      </c>
      <c r="E48" s="60"/>
      <c r="F48" s="57"/>
      <c r="G48" s="63"/>
      <c r="H48" s="63"/>
      <c r="I48" s="39"/>
      <c r="J48" s="39"/>
      <c r="K48" s="49">
        <v>1</v>
      </c>
      <c r="L48">
        <v>12</v>
      </c>
    </row>
    <row r="49" spans="1:8" x14ac:dyDescent="0.3">
      <c r="A49" s="17"/>
      <c r="B49" s="17"/>
      <c r="C49" s="17"/>
      <c r="D49" s="17"/>
      <c r="E49" s="17"/>
      <c r="F49" s="17"/>
      <c r="G49" s="17"/>
      <c r="H4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78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42</v>
      </c>
      <c r="V3" s="25" t="s">
        <v>117</v>
      </c>
      <c r="W3">
        <f>COUNTA(L7:L13)</f>
        <v>7</v>
      </c>
      <c r="AA3" s="25" t="s">
        <v>117</v>
      </c>
      <c r="AB3">
        <f>COUNTA(L14:L20)</f>
        <v>7</v>
      </c>
      <c r="AF3" s="25" t="s">
        <v>117</v>
      </c>
      <c r="AG3">
        <f>COUNTA(L21:L27)</f>
        <v>7</v>
      </c>
      <c r="AK3" s="25" t="s">
        <v>117</v>
      </c>
      <c r="AL3">
        <f>COUNTA(L28:L34)</f>
        <v>7</v>
      </c>
      <c r="AP3" s="25" t="s">
        <v>117</v>
      </c>
      <c r="AQ3">
        <f>COUNTA(L35:L41)</f>
        <v>7</v>
      </c>
      <c r="AU3" s="25" t="s">
        <v>117</v>
      </c>
      <c r="AV3">
        <f>COUNTA(L42:L48)</f>
        <v>7</v>
      </c>
    </row>
    <row r="4" spans="1:48" x14ac:dyDescent="0.3">
      <c r="P4" s="25" t="s">
        <v>85</v>
      </c>
      <c r="Q4" s="26">
        <f>SUM(O7:O14)</f>
        <v>42</v>
      </c>
      <c r="V4" s="25" t="s">
        <v>118</v>
      </c>
      <c r="W4">
        <f>SUM(U7:U14)</f>
        <v>7</v>
      </c>
      <c r="AA4" s="25" t="s">
        <v>118</v>
      </c>
      <c r="AB4">
        <f>SUM(Z7:Z14)</f>
        <v>7</v>
      </c>
      <c r="AF4" s="25" t="s">
        <v>118</v>
      </c>
      <c r="AG4">
        <f>SUM(AE7:AE14)</f>
        <v>7</v>
      </c>
      <c r="AK4" s="25" t="s">
        <v>118</v>
      </c>
      <c r="AL4">
        <f>SUM(AJ7:AJ14)</f>
        <v>7</v>
      </c>
      <c r="AP4" s="25" t="s">
        <v>118</v>
      </c>
      <c r="AQ4">
        <f>SUM(AO7:AO14)</f>
        <v>7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18</v>
      </c>
      <c r="C7" s="58">
        <v>21</v>
      </c>
      <c r="D7" s="55">
        <v>29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2</v>
      </c>
      <c r="P7" s="34">
        <f>O7/$Q$4</f>
        <v>4.7619047619047616E-2</v>
      </c>
      <c r="Q7" s="34">
        <f>IF(P7=0,0,(P7*((LOG(P7))/LOG(2))))</f>
        <v>-0.20915797251327431</v>
      </c>
      <c r="T7" s="34">
        <f>N7</f>
        <v>11</v>
      </c>
      <c r="U7" s="34">
        <f>COUNTIF(L7:L13,T7)</f>
        <v>0</v>
      </c>
      <c r="V7" s="34" t="e">
        <f>U7/(W4-U8)</f>
        <v>#DIV/0!</v>
      </c>
      <c r="W7" s="34" t="e">
        <f>IF(V7=0,0,(V7*((LOG(V7))/LOG(2))))</f>
        <v>#DIV/0!</v>
      </c>
      <c r="Y7" s="34">
        <f>N7</f>
        <v>11</v>
      </c>
      <c r="Z7" s="34">
        <f>COUNTIF(L14:L20,Y7)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COUNTIF(L21:L27,AD7)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COUNTIF(L28:L34,AI7)</f>
        <v>1</v>
      </c>
      <c r="AK7" s="34">
        <f>AJ7/(AL4-AJ8)</f>
        <v>1</v>
      </c>
      <c r="AL7" s="34">
        <f>IF(AK7=0,0,(AK7*((LOG(AK7))/LOG(2))))</f>
        <v>0</v>
      </c>
      <c r="AN7" s="34">
        <f>N7</f>
        <v>11</v>
      </c>
      <c r="AO7" s="34">
        <f>COUNTIF(L35:L41,AN7)</f>
        <v>1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COUNTIF(L42:L48,AS7)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11</v>
      </c>
      <c r="B8" s="56">
        <v>116</v>
      </c>
      <c r="C8" s="59">
        <v>21</v>
      </c>
      <c r="D8" s="56">
        <v>125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0.95238095238095233</v>
      </c>
      <c r="Q8" s="34">
        <f>IF(P8=0,0,(P8*((LOG(P8))/LOG(2))))</f>
        <v>-6.7037455134664775E-2</v>
      </c>
      <c r="T8" s="34">
        <f>N8</f>
        <v>12</v>
      </c>
      <c r="U8" s="34">
        <f>COUNTIF(L7:L13,T8)</f>
        <v>7</v>
      </c>
      <c r="V8" s="53"/>
      <c r="W8" s="54"/>
      <c r="Y8" s="34">
        <f>N8</f>
        <v>12</v>
      </c>
      <c r="Z8" s="34">
        <f>COUNTIF(L14:L20,Y8)</f>
        <v>7</v>
      </c>
      <c r="AA8" s="53"/>
      <c r="AB8" s="54"/>
      <c r="AD8" s="34">
        <f>N8</f>
        <v>12</v>
      </c>
      <c r="AE8" s="34">
        <f>COUNTIF(L21:L27,AD8)</f>
        <v>7</v>
      </c>
      <c r="AF8" s="53"/>
      <c r="AG8" s="54"/>
      <c r="AI8" s="34">
        <f>N8</f>
        <v>12</v>
      </c>
      <c r="AJ8" s="34">
        <f>COUNTIF(L28:L34,AI8)</f>
        <v>6</v>
      </c>
      <c r="AK8" s="53"/>
      <c r="AL8" s="54"/>
      <c r="AN8" s="34">
        <f>N8</f>
        <v>12</v>
      </c>
      <c r="AO8" s="34">
        <f>COUNTIF(L35:L41,AN8)</f>
        <v>6</v>
      </c>
      <c r="AP8" s="53"/>
      <c r="AQ8" s="54"/>
      <c r="AS8" s="34">
        <f>N8</f>
        <v>12</v>
      </c>
      <c r="AT8" s="34">
        <f>COUNTIF(L42:L48,AS8)</f>
        <v>7</v>
      </c>
      <c r="AU8" s="53"/>
      <c r="AV8" s="54"/>
    </row>
    <row r="9" spans="1:48" x14ac:dyDescent="0.3">
      <c r="A9" s="56">
        <v>11</v>
      </c>
      <c r="B9" s="56">
        <v>213</v>
      </c>
      <c r="C9" s="59">
        <v>21</v>
      </c>
      <c r="D9" s="56">
        <v>233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 t="e">
        <f>U9/(W4-U8)</f>
        <v>#DIV/0!</v>
      </c>
      <c r="W9" s="34" t="e">
        <f>IF(V9=0,0,(V9*((LOG(V9))/LOG(2))))</f>
        <v>#DIV/0!</v>
      </c>
      <c r="Y9" s="34">
        <f>N9</f>
        <v>21</v>
      </c>
      <c r="Z9" s="34">
        <f>COUNTIF(L14:L20,Y9)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COUNTIF(L21:L27,AD9)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COUNTIF(L28:L34,AI9)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COUNTIF(L35:L41,AN9)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COUNTIF(L42:L48,AS9)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11</v>
      </c>
      <c r="B10" s="56">
        <v>336</v>
      </c>
      <c r="C10" s="59">
        <v>21</v>
      </c>
      <c r="D10" s="56">
        <v>347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22</v>
      </c>
      <c r="U10" s="34">
        <f>COUNTIF(L7:L13,T10)</f>
        <v>0</v>
      </c>
      <c r="V10" s="34" t="e">
        <f>U10/(W4-U8)</f>
        <v>#DIV/0!</v>
      </c>
      <c r="W10" s="34" t="e">
        <f>IF(V10=0,0,(V10*((LOG(V10))/LOG(2))))</f>
        <v>#DIV/0!</v>
      </c>
      <c r="Y10" s="34">
        <f>N10</f>
        <v>22</v>
      </c>
      <c r="Z10" s="34">
        <f>COUNTIF(L14:L20,Y10)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COUNTIF(L21:L27,AD10)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COUNTIF(L28:L34,AI10)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COUNTIF(L35:L41,AN10)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COUNTIF(L42:L48,AS10)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432</v>
      </c>
      <c r="C11" s="59">
        <v>21</v>
      </c>
      <c r="D11" s="56">
        <v>443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 t="e">
        <f>U11/(W4-U8)</f>
        <v>#DIV/0!</v>
      </c>
      <c r="W11" s="34" t="e">
        <f>IF(V11=0,0,(V11*((LOG(V11))/LOG(2))))</f>
        <v>#DIV/0!</v>
      </c>
      <c r="Y11" s="34">
        <f>N11</f>
        <v>0</v>
      </c>
      <c r="Z11" s="34">
        <f>COUNTIF(L14:L20,Y11)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COUNTIF(L21:L27,AD11)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COUNTIF(L28:L34,AI11)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COUNTIF(L35:L41,AN11)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COUNTIF(L42:L48,AS11)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11</v>
      </c>
      <c r="B12" s="56">
        <v>530</v>
      </c>
      <c r="C12" s="59">
        <v>21</v>
      </c>
      <c r="D12" s="56">
        <v>541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 t="e">
        <f>U12/(W4-U8)</f>
        <v>#DIV/0!</v>
      </c>
      <c r="W12" s="34" t="e">
        <f>IF(V12=0,0,(V12*((LOG(V12))/LOG(2))))</f>
        <v>#DIV/0!</v>
      </c>
      <c r="Y12" s="34">
        <f>N12</f>
        <v>0</v>
      </c>
      <c r="Z12" s="34">
        <f>COUNTIF(L14:L20,Y12)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COUNTIF(L21:L27,AD12)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COUNTIF(L28:L34,AI12)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COUNTIF(L35:L41,AN12)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COUNTIF(L42:L48,AS12)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627</v>
      </c>
      <c r="C13" s="59">
        <v>21</v>
      </c>
      <c r="D13" s="56">
        <v>638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 t="e">
        <f>U13/(W4-U8)</f>
        <v>#DIV/0!</v>
      </c>
      <c r="W13" s="34" t="e">
        <f>IF(V13=0,0,(V13*((LOG(V13))/LOG(2))))</f>
        <v>#DIV/0!</v>
      </c>
      <c r="Y13" s="34">
        <f>N13</f>
        <v>0</v>
      </c>
      <c r="Z13" s="34">
        <f>COUNTIF(L14:L20,Y13)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COUNTIF(L21:L27,AD13)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COUNTIF(L28:L34,AI13)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COUNTIF(L35:L41,AN13)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COUNTIF(L42:L48,AS13)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7">
        <v>11</v>
      </c>
      <c r="B14" s="57">
        <v>724</v>
      </c>
      <c r="C14" s="60">
        <v>21</v>
      </c>
      <c r="D14" s="57">
        <v>734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 t="e">
        <f>U14/(W4-U8)</f>
        <v>#DIV/0!</v>
      </c>
      <c r="W14" s="34" t="e">
        <f>IF(V14=0,0,(V14*((LOG(V14))/LOG(2))))</f>
        <v>#DIV/0!</v>
      </c>
      <c r="Y14" s="34">
        <f>N14</f>
        <v>0</v>
      </c>
      <c r="Z14" s="34">
        <f>COUNTIF(L14:L20,Y14)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COUNTIF(L21:L27,AD14)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COUNTIF(L28:L34,AI14)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COUNTIF(L35:L41,AN14)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COUNTIF(L42:L48,AS14)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821</v>
      </c>
      <c r="C15" s="60">
        <v>21</v>
      </c>
      <c r="D15" s="57">
        <v>831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0.27619542764793908</v>
      </c>
      <c r="V15" t="e">
        <f>SUM(V7:V14)</f>
        <v>#DIV/0!</v>
      </c>
      <c r="W15" t="e">
        <f>-SUM(W7:W14)</f>
        <v>#DIV/0!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11</v>
      </c>
      <c r="B16" s="57">
        <v>918</v>
      </c>
      <c r="C16" s="60">
        <v>21</v>
      </c>
      <c r="D16" s="57">
        <v>928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5.1220172329100477E-2</v>
      </c>
      <c r="V16" s="27" t="s">
        <v>116</v>
      </c>
      <c r="W16" s="27" t="e">
        <f>W15/(LOG(W4)/LOG(2))</f>
        <v>#DIV/0!</v>
      </c>
      <c r="AA16" s="27" t="s">
        <v>119</v>
      </c>
      <c r="AB16" s="27" t="e">
        <f>AB15/(LOG(AB4)/LOG(2))</f>
        <v>#DIV/0!</v>
      </c>
      <c r="AF16" s="27" t="s">
        <v>120</v>
      </c>
      <c r="AG16" s="27" t="e">
        <f>AG15/(LOG(AG4)/LOG(2))</f>
        <v>#DIV/0!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11</v>
      </c>
      <c r="B17" s="57">
        <v>1013</v>
      </c>
      <c r="C17" s="60">
        <v>21</v>
      </c>
      <c r="D17" s="57">
        <v>1023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1111</v>
      </c>
      <c r="C18" s="60">
        <v>21</v>
      </c>
      <c r="D18" s="57">
        <v>1121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1206</v>
      </c>
      <c r="C19" s="60">
        <v>21</v>
      </c>
      <c r="D19" s="57">
        <v>1216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1302</v>
      </c>
      <c r="C20" s="60">
        <v>21</v>
      </c>
      <c r="D20" s="57">
        <v>1313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COUNTIF(L7:L48,G3)</f>
        <v>40</v>
      </c>
      <c r="O20" s="38"/>
      <c r="P20" s="45">
        <v>7</v>
      </c>
      <c r="Q20" s="45">
        <v>7</v>
      </c>
      <c r="R20" s="45">
        <v>7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11</v>
      </c>
      <c r="B21" s="56">
        <v>1399</v>
      </c>
      <c r="C21" s="59">
        <v>21</v>
      </c>
      <c r="D21" s="56">
        <v>1409</v>
      </c>
      <c r="E21" s="59"/>
      <c r="F21" s="56"/>
      <c r="G21" s="62"/>
      <c r="H21" s="62"/>
      <c r="I21" s="40"/>
      <c r="J21" s="40"/>
      <c r="K21" s="41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1497</v>
      </c>
      <c r="C22" s="59">
        <v>21</v>
      </c>
      <c r="D22" s="56">
        <v>1507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1593</v>
      </c>
      <c r="C23" s="59">
        <v>21</v>
      </c>
      <c r="D23" s="56">
        <v>1603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1690</v>
      </c>
      <c r="C24" s="59">
        <v>21</v>
      </c>
      <c r="D24" s="56">
        <v>1699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7</v>
      </c>
      <c r="Q24" s="45">
        <f>Z8</f>
        <v>7</v>
      </c>
      <c r="R24" s="45">
        <f>AE8</f>
        <v>7</v>
      </c>
      <c r="S24" s="45">
        <f>AJ8</f>
        <v>6</v>
      </c>
      <c r="T24" s="45">
        <f>AO8</f>
        <v>6</v>
      </c>
      <c r="U24" s="45">
        <f>AT8</f>
        <v>7</v>
      </c>
      <c r="V24" s="43"/>
    </row>
    <row r="25" spans="1:22" x14ac:dyDescent="0.3">
      <c r="A25" s="56">
        <v>11</v>
      </c>
      <c r="B25" s="56">
        <v>1784</v>
      </c>
      <c r="C25" s="59">
        <v>21</v>
      </c>
      <c r="D25" s="56">
        <v>1794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1881</v>
      </c>
      <c r="C26" s="59">
        <v>21</v>
      </c>
      <c r="D26" s="56">
        <v>1891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1977</v>
      </c>
      <c r="C27" s="59">
        <v>21</v>
      </c>
      <c r="D27" s="56">
        <v>1987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2074</v>
      </c>
      <c r="C28" s="60">
        <v>21</v>
      </c>
      <c r="D28" s="57">
        <v>2083</v>
      </c>
      <c r="E28" s="60"/>
      <c r="F28" s="57"/>
      <c r="G28" s="63"/>
      <c r="H28" s="63"/>
      <c r="I28" s="39"/>
      <c r="J28" s="39"/>
      <c r="K28" s="49">
        <v>0</v>
      </c>
      <c r="L28">
        <v>12</v>
      </c>
      <c r="N28" s="39"/>
      <c r="O28" s="48" t="s">
        <v>109</v>
      </c>
      <c r="P28">
        <f>D13/P20</f>
        <v>91.142857142857139</v>
      </c>
      <c r="Q28">
        <f>(D20-D13)/Q20</f>
        <v>96.428571428571431</v>
      </c>
      <c r="R28">
        <f>(D27-D20)/R20</f>
        <v>96.285714285714292</v>
      </c>
      <c r="S28">
        <f>(D34-D27)/S20</f>
        <v>98.857142857142861</v>
      </c>
      <c r="T28">
        <f>(D41-D34)/T20</f>
        <v>98</v>
      </c>
      <c r="U28">
        <f>(D48-D41)/U20</f>
        <v>95.857142857142861</v>
      </c>
    </row>
    <row r="29" spans="1:22" x14ac:dyDescent="0.3">
      <c r="A29" s="57">
        <v>11</v>
      </c>
      <c r="B29" s="57">
        <v>2170</v>
      </c>
      <c r="C29" s="60">
        <v>21</v>
      </c>
      <c r="D29" s="57">
        <v>2180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2269</v>
      </c>
      <c r="C30" s="60">
        <v>21</v>
      </c>
      <c r="D30" s="57">
        <v>2282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2368</v>
      </c>
      <c r="C31" s="60">
        <v>21</v>
      </c>
      <c r="D31" s="57">
        <v>2378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2461</v>
      </c>
      <c r="C32" s="60">
        <v>12</v>
      </c>
      <c r="D32" s="57">
        <v>2471</v>
      </c>
      <c r="E32" s="60"/>
      <c r="F32" s="57"/>
      <c r="G32" s="63"/>
      <c r="H32" s="63"/>
      <c r="I32" s="39"/>
      <c r="J32" s="39"/>
      <c r="K32" s="49">
        <v>0</v>
      </c>
      <c r="L32">
        <v>11</v>
      </c>
    </row>
    <row r="33" spans="1:12" x14ac:dyDescent="0.3">
      <c r="A33" s="57">
        <v>11</v>
      </c>
      <c r="B33" s="57">
        <v>2571</v>
      </c>
      <c r="C33" s="60">
        <v>21</v>
      </c>
      <c r="D33" s="57">
        <v>2581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2670</v>
      </c>
      <c r="C34" s="60">
        <v>21</v>
      </c>
      <c r="D34" s="57">
        <v>2679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6">
        <v>11</v>
      </c>
      <c r="B35" s="56">
        <v>2766</v>
      </c>
      <c r="C35" s="59">
        <v>21</v>
      </c>
      <c r="D35" s="56">
        <v>2775</v>
      </c>
      <c r="E35" s="59"/>
      <c r="F35" s="56"/>
      <c r="G35" s="62"/>
      <c r="H35" s="62"/>
      <c r="I35" s="40"/>
      <c r="J35" s="40"/>
      <c r="K35" s="41">
        <v>0</v>
      </c>
      <c r="L35">
        <v>12</v>
      </c>
    </row>
    <row r="36" spans="1:12" x14ac:dyDescent="0.3">
      <c r="A36" s="56">
        <v>11</v>
      </c>
      <c r="B36" s="56">
        <v>2862</v>
      </c>
      <c r="C36" s="59">
        <v>21</v>
      </c>
      <c r="D36" s="56">
        <v>2872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2957</v>
      </c>
      <c r="C37" s="59">
        <v>21</v>
      </c>
      <c r="D37" s="56">
        <v>2967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3054</v>
      </c>
      <c r="C38" s="59">
        <v>21</v>
      </c>
      <c r="D38" s="56">
        <v>3064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3150</v>
      </c>
      <c r="C39" s="59">
        <v>12</v>
      </c>
      <c r="D39" s="56">
        <v>3157</v>
      </c>
      <c r="E39" s="59"/>
      <c r="F39" s="56"/>
      <c r="G39" s="62"/>
      <c r="H39" s="62"/>
      <c r="I39" s="40"/>
      <c r="J39" s="40"/>
      <c r="K39" s="41">
        <v>0</v>
      </c>
      <c r="L39">
        <v>11</v>
      </c>
    </row>
    <row r="40" spans="1:12" x14ac:dyDescent="0.3">
      <c r="A40" s="56">
        <v>11</v>
      </c>
      <c r="B40" s="56">
        <v>3256</v>
      </c>
      <c r="C40" s="59">
        <v>21</v>
      </c>
      <c r="D40" s="56">
        <v>3267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3355</v>
      </c>
      <c r="C41" s="59">
        <v>21</v>
      </c>
      <c r="D41" s="56">
        <v>3365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7">
        <v>11</v>
      </c>
      <c r="B42" s="57">
        <v>3449</v>
      </c>
      <c r="C42" s="60">
        <v>21</v>
      </c>
      <c r="D42" s="57">
        <v>3459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11</v>
      </c>
      <c r="B43" s="57">
        <v>3549</v>
      </c>
      <c r="C43" s="60">
        <v>21</v>
      </c>
      <c r="D43" s="57">
        <v>3558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3645</v>
      </c>
      <c r="C44" s="60">
        <v>21</v>
      </c>
      <c r="D44" s="57">
        <v>3655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3741</v>
      </c>
      <c r="C45" s="60">
        <v>21</v>
      </c>
      <c r="D45" s="57">
        <v>3751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3838</v>
      </c>
      <c r="C46" s="60">
        <v>21</v>
      </c>
      <c r="D46" s="57">
        <v>3847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3931</v>
      </c>
      <c r="C47" s="60">
        <v>21</v>
      </c>
      <c r="D47" s="57">
        <v>3940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4027</v>
      </c>
      <c r="C48" s="60">
        <v>21</v>
      </c>
      <c r="D48" s="57">
        <v>4036</v>
      </c>
      <c r="E48" s="60"/>
      <c r="F48" s="57"/>
      <c r="G48" s="63"/>
      <c r="H48" s="63"/>
      <c r="I48" s="39"/>
      <c r="J48" s="39"/>
      <c r="K48" s="49">
        <v>1</v>
      </c>
      <c r="L48">
        <v>12</v>
      </c>
    </row>
    <row r="49" spans="1:8" x14ac:dyDescent="0.3">
      <c r="A49" s="17"/>
      <c r="B49" s="17"/>
      <c r="C49" s="17"/>
      <c r="D49" s="17"/>
      <c r="E49" s="17"/>
      <c r="F49" s="17"/>
      <c r="G49" s="17"/>
      <c r="H4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124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47</v>
      </c>
      <c r="V3" s="25" t="s">
        <v>117</v>
      </c>
      <c r="W3">
        <f>COUNTA(L7:L14)</f>
        <v>8</v>
      </c>
      <c r="AA3" s="25" t="s">
        <v>117</v>
      </c>
      <c r="AB3">
        <f>COUNTA(L15:L22)</f>
        <v>8</v>
      </c>
      <c r="AF3" s="25" t="s">
        <v>117</v>
      </c>
      <c r="AG3">
        <f>COUNTA(L23:L29)</f>
        <v>7</v>
      </c>
      <c r="AK3" s="25" t="s">
        <v>117</v>
      </c>
      <c r="AL3">
        <f>COUNTA(L30:L37)</f>
        <v>8</v>
      </c>
      <c r="AP3" s="25" t="s">
        <v>117</v>
      </c>
      <c r="AQ3">
        <f>COUNTA(L38:L45)</f>
        <v>8</v>
      </c>
      <c r="AU3" s="25" t="s">
        <v>117</v>
      </c>
      <c r="AV3">
        <f>COUNTA(L46:L53)</f>
        <v>8</v>
      </c>
    </row>
    <row r="4" spans="1:48" x14ac:dyDescent="0.3">
      <c r="P4" s="25" t="s">
        <v>85</v>
      </c>
      <c r="Q4" s="26">
        <f>SUM(O7:O14)</f>
        <v>47</v>
      </c>
      <c r="V4" s="25" t="s">
        <v>118</v>
      </c>
      <c r="W4">
        <f>SUM(U7:U14)</f>
        <v>8</v>
      </c>
      <c r="AA4" s="25" t="s">
        <v>118</v>
      </c>
      <c r="AB4">
        <f>SUM(Z7:Z14)</f>
        <v>8</v>
      </c>
      <c r="AF4" s="25" t="s">
        <v>118</v>
      </c>
      <c r="AG4">
        <f>SUM(AE7:AE14)</f>
        <v>7</v>
      </c>
      <c r="AK4" s="25" t="s">
        <v>118</v>
      </c>
      <c r="AL4">
        <f>SUM(AJ7:AJ14)</f>
        <v>8</v>
      </c>
      <c r="AP4" s="25" t="s">
        <v>118</v>
      </c>
      <c r="AQ4">
        <f>SUM(AO7:AO14)</f>
        <v>8</v>
      </c>
      <c r="AU4" s="25" t="s">
        <v>118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22</v>
      </c>
      <c r="B7" s="55">
        <v>21</v>
      </c>
      <c r="C7" s="58">
        <v>14</v>
      </c>
      <c r="D7" s="55">
        <v>34</v>
      </c>
      <c r="E7" s="58"/>
      <c r="F7" s="55"/>
      <c r="G7" s="61"/>
      <c r="H7" s="61"/>
      <c r="I7" s="40"/>
      <c r="J7" s="40"/>
      <c r="K7" s="41">
        <v>0</v>
      </c>
      <c r="L7">
        <v>21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COUNTIF(L7:L14,T7)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COUNTIF(L15:L22,Y7)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COUNTIF(L23:L29,AD7)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COUNTIF(L30:L37,AI7)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COUNTIF(L38:L45,AN7)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COUNTIF(L46:L53,AS7)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11</v>
      </c>
      <c r="B8" s="56">
        <v>133</v>
      </c>
      <c r="C8" s="59">
        <v>21</v>
      </c>
      <c r="D8" s="56">
        <v>144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0.85106382978723405</v>
      </c>
      <c r="Q8" s="34">
        <f>IF(P8=0,0,(P8*((LOG(P8))/LOG(2))))</f>
        <v>-0.19800915471512767</v>
      </c>
      <c r="T8" s="34">
        <f>N8</f>
        <v>12</v>
      </c>
      <c r="U8" s="34">
        <f>COUNTIF(L7:L14,T8)</f>
        <v>6</v>
      </c>
      <c r="V8" s="53"/>
      <c r="W8" s="54"/>
      <c r="Y8" s="34">
        <f>N8</f>
        <v>12</v>
      </c>
      <c r="Z8" s="34">
        <f>COUNTIF(L15:L22,Y8)</f>
        <v>8</v>
      </c>
      <c r="AA8" s="53"/>
      <c r="AB8" s="54"/>
      <c r="AD8" s="34">
        <f>N8</f>
        <v>12</v>
      </c>
      <c r="AE8" s="34">
        <f>COUNTIF(L23:L29,AD8)</f>
        <v>7</v>
      </c>
      <c r="AF8" s="53"/>
      <c r="AG8" s="54"/>
      <c r="AI8" s="34">
        <f>N8</f>
        <v>12</v>
      </c>
      <c r="AJ8" s="34">
        <f>COUNTIF(L30:L37,AI8)</f>
        <v>7</v>
      </c>
      <c r="AK8" s="53"/>
      <c r="AL8" s="54"/>
      <c r="AN8" s="34">
        <f>N8</f>
        <v>12</v>
      </c>
      <c r="AO8" s="34">
        <f>COUNTIF(L38:L45,AN8)</f>
        <v>6</v>
      </c>
      <c r="AP8" s="53"/>
      <c r="AQ8" s="54"/>
      <c r="AS8" s="34">
        <f>N8</f>
        <v>12</v>
      </c>
      <c r="AT8" s="34">
        <f>COUNTIF(L46:L53,AS8)</f>
        <v>6</v>
      </c>
      <c r="AU8" s="53"/>
      <c r="AV8" s="54"/>
    </row>
    <row r="9" spans="1:48" x14ac:dyDescent="0.3">
      <c r="A9" s="56">
        <v>11</v>
      </c>
      <c r="B9" s="56">
        <v>233</v>
      </c>
      <c r="C9" s="59">
        <v>21</v>
      </c>
      <c r="D9" s="56">
        <v>243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5</v>
      </c>
      <c r="P9" s="34">
        <f>O9/$Q$4</f>
        <v>0.10638297872340426</v>
      </c>
      <c r="Q9" s="34">
        <f>IF(P9=0,0,(P9*((LOG(P9))/LOG(2))))</f>
        <v>-0.34390008050960374</v>
      </c>
      <c r="T9" s="34">
        <f>N9</f>
        <v>21</v>
      </c>
      <c r="U9" s="34">
        <f>COUNTIF(L7:L14,T9)</f>
        <v>1</v>
      </c>
      <c r="V9" s="34">
        <f>U9/(W4-U8)</f>
        <v>0.5</v>
      </c>
      <c r="W9" s="34">
        <f>IF(V9=0,0,(V9*((LOG(V9))/LOG(2))))</f>
        <v>-0.5</v>
      </c>
      <c r="Y9" s="34">
        <f>N9</f>
        <v>21</v>
      </c>
      <c r="Z9" s="34">
        <f>COUNTIF(L15:L22,Y9)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COUNTIF(L23:L29,AD9)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COUNTIF(L30:L37,AI9)</f>
        <v>1</v>
      </c>
      <c r="AK9" s="34">
        <f>AJ9/(AL4-AJ8)</f>
        <v>1</v>
      </c>
      <c r="AL9" s="34">
        <f>IF(AK9=0,0,(AK9*((LOG(AK9))/LOG(2))))</f>
        <v>0</v>
      </c>
      <c r="AN9" s="34">
        <f>N9</f>
        <v>21</v>
      </c>
      <c r="AO9" s="34">
        <f>COUNTIF(L38:L45,AN9)</f>
        <v>2</v>
      </c>
      <c r="AP9" s="34">
        <f>AO9/(AQ4-AO8)</f>
        <v>1</v>
      </c>
      <c r="AQ9" s="34">
        <f>IF(AP9=0,0,(AP9*((LOG(AP9))/LOG(2))))</f>
        <v>0</v>
      </c>
      <c r="AS9" s="34">
        <f>N9</f>
        <v>21</v>
      </c>
      <c r="AT9" s="34">
        <f>COUNTIF(L46:L53,AS9)</f>
        <v>1</v>
      </c>
      <c r="AU9" s="34">
        <f>AT9/(AV4-AT8)</f>
        <v>0.5</v>
      </c>
      <c r="AV9" s="34">
        <f>IF(AU9=0,0,(AU9*((LOG(AU9))/LOG(2))))</f>
        <v>-0.5</v>
      </c>
    </row>
    <row r="10" spans="1:48" x14ac:dyDescent="0.3">
      <c r="A10" s="56">
        <v>22</v>
      </c>
      <c r="B10" s="56">
        <v>344</v>
      </c>
      <c r="C10" s="59">
        <v>23</v>
      </c>
      <c r="D10" s="56">
        <v>358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2</v>
      </c>
      <c r="P10" s="34">
        <f>O10/$Q$4</f>
        <v>4.2553191489361701E-2</v>
      </c>
      <c r="Q10" s="34">
        <f>IF(P10=0,0,(P10*((LOG(P10))/LOG(2))))</f>
        <v>-0.19381229156075053</v>
      </c>
      <c r="T10" s="34">
        <f>N10</f>
        <v>22</v>
      </c>
      <c r="U10" s="34">
        <f>COUNTIF(L7:L14,T10)</f>
        <v>1</v>
      </c>
      <c r="V10" s="34">
        <f>U10/(W4-U8)</f>
        <v>0.5</v>
      </c>
      <c r="W10" s="34">
        <f>IF(V10=0,0,(V10*((LOG(V10))/LOG(2))))</f>
        <v>-0.5</v>
      </c>
      <c r="Y10" s="34">
        <f>N10</f>
        <v>22</v>
      </c>
      <c r="Z10" s="34">
        <f>COUNTIF(L15:L22,Y10)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COUNTIF(L23:L29,AD10)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COUNTIF(L30:L37,AI10)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COUNTIF(L38:L45,AN10)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COUNTIF(L46:L53,AS10)</f>
        <v>1</v>
      </c>
      <c r="AU10" s="34">
        <f>AT10/(AV4-AT8)</f>
        <v>0.5</v>
      </c>
      <c r="AV10" s="34">
        <f>IF(AU10=0,0,(AU10*((LOG(AU10))/LOG(2))))</f>
        <v>-0.5</v>
      </c>
    </row>
    <row r="11" spans="1:48" x14ac:dyDescent="0.3">
      <c r="A11" s="56">
        <v>11</v>
      </c>
      <c r="B11" s="56">
        <v>456</v>
      </c>
      <c r="C11" s="59">
        <v>21</v>
      </c>
      <c r="D11" s="56">
        <v>466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COUNTIF(L15:L22,Y11)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COUNTIF(L23:L29,AD11)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COUNTIF(L30:L37,AI11)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COUNTIF(L38:L45,AN11)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COUNTIF(L46:L53,AS11)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562</v>
      </c>
      <c r="C12" s="59">
        <v>21</v>
      </c>
      <c r="D12" s="56">
        <v>572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COUNTIF(L15:L22,Y12)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COUNTIF(L23:L29,AD12)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COUNTIF(L30:L37,AI12)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COUNTIF(L38:L45,AN12)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COUNTIF(L46:L53,AS12)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660</v>
      </c>
      <c r="C13" s="59">
        <v>21</v>
      </c>
      <c r="D13" s="56">
        <v>671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COUNTIF(L15:L22,Y13)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COUNTIF(L23:L29,AD13)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COUNTIF(L30:L37,AI13)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COUNTIF(L38:L45,AN13)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COUNTIF(L46:L53,AS13)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758</v>
      </c>
      <c r="C14" s="59">
        <v>21</v>
      </c>
      <c r="D14" s="56">
        <v>768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COUNTIF(L15:L22,Y14)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COUNTIF(L23:L29,AD14)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COUNTIF(L30:L37,AI14)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COUNTIF(L38:L45,AN14)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COUNTIF(L46:L53,AS14)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858</v>
      </c>
      <c r="C15" s="60">
        <v>21</v>
      </c>
      <c r="D15" s="57">
        <v>867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0.73572152678548197</v>
      </c>
      <c r="V15">
        <f>SUM(V7:V14)</f>
        <v>1</v>
      </c>
      <c r="W15">
        <f>-SUM(W7:W14)</f>
        <v>1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1</v>
      </c>
    </row>
    <row r="16" spans="1:48" x14ac:dyDescent="0.3">
      <c r="A16" s="57">
        <v>11</v>
      </c>
      <c r="B16" s="57">
        <v>955</v>
      </c>
      <c r="C16" s="60">
        <v>21</v>
      </c>
      <c r="D16" s="57">
        <v>966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0.13245292251707774</v>
      </c>
      <c r="V16" s="27" t="s">
        <v>116</v>
      </c>
      <c r="W16" s="27">
        <f>W15/(LOG(W4)/LOG(2))</f>
        <v>0.33333333333333331</v>
      </c>
      <c r="AA16" s="27" t="s">
        <v>119</v>
      </c>
      <c r="AB16" s="27" t="e">
        <f>AB15/(LOG(AB4)/LOG(2))</f>
        <v>#DIV/0!</v>
      </c>
      <c r="AF16" s="27" t="s">
        <v>120</v>
      </c>
      <c r="AG16" s="27" t="e">
        <f>AG15/(LOG(AG4)/LOG(2))</f>
        <v>#DIV/0!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</v>
      </c>
      <c r="AU16" s="27" t="s">
        <v>123</v>
      </c>
      <c r="AV16" s="27">
        <f>AV15/(LOG(AV4)/LOG(2))</f>
        <v>0.33333333333333331</v>
      </c>
    </row>
    <row r="17" spans="1:22" x14ac:dyDescent="0.3">
      <c r="A17" s="57">
        <v>11</v>
      </c>
      <c r="B17" s="57">
        <v>1053</v>
      </c>
      <c r="C17" s="60">
        <v>21</v>
      </c>
      <c r="D17" s="57">
        <v>1062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1150</v>
      </c>
      <c r="C18" s="60">
        <v>21</v>
      </c>
      <c r="D18" s="57">
        <v>1160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1246</v>
      </c>
      <c r="C19" s="60">
        <v>21</v>
      </c>
      <c r="D19" s="57">
        <v>1256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1343</v>
      </c>
      <c r="C20" s="60">
        <v>21</v>
      </c>
      <c r="D20" s="57">
        <v>1352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COUNTIF(L7:L53,G3)</f>
        <v>40</v>
      </c>
      <c r="O20" s="38"/>
      <c r="P20" s="45">
        <v>8</v>
      </c>
      <c r="Q20" s="45">
        <v>8</v>
      </c>
      <c r="R20" s="45">
        <v>7</v>
      </c>
      <c r="S20" s="45">
        <v>8</v>
      </c>
      <c r="T20" s="45">
        <v>8</v>
      </c>
      <c r="U20" s="45">
        <v>8</v>
      </c>
      <c r="V20" s="44"/>
    </row>
    <row r="21" spans="1:22" x14ac:dyDescent="0.3">
      <c r="A21" s="57">
        <v>11</v>
      </c>
      <c r="B21" s="57">
        <v>1441</v>
      </c>
      <c r="C21" s="60">
        <v>21</v>
      </c>
      <c r="D21" s="57">
        <v>1450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1537</v>
      </c>
      <c r="C22" s="60">
        <v>21</v>
      </c>
      <c r="D22" s="57">
        <v>1547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1635</v>
      </c>
      <c r="C23" s="59">
        <v>21</v>
      </c>
      <c r="D23" s="56">
        <v>1645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1732</v>
      </c>
      <c r="C24" s="59">
        <v>21</v>
      </c>
      <c r="D24" s="56">
        <v>1741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6</v>
      </c>
      <c r="Q24" s="45">
        <f>Z8</f>
        <v>8</v>
      </c>
      <c r="R24" s="45">
        <f>AE8</f>
        <v>7</v>
      </c>
      <c r="S24" s="45">
        <f>AJ8</f>
        <v>7</v>
      </c>
      <c r="T24" s="45">
        <f>AO8</f>
        <v>6</v>
      </c>
      <c r="U24" s="45">
        <f>AT8</f>
        <v>6</v>
      </c>
      <c r="V24" s="43"/>
    </row>
    <row r="25" spans="1:22" x14ac:dyDescent="0.3">
      <c r="A25" s="56">
        <v>11</v>
      </c>
      <c r="B25" s="56">
        <v>1830</v>
      </c>
      <c r="C25" s="59">
        <v>21</v>
      </c>
      <c r="D25" s="56">
        <v>1840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1924</v>
      </c>
      <c r="C26" s="59">
        <v>21</v>
      </c>
      <c r="D26" s="56">
        <v>1934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2024</v>
      </c>
      <c r="C27" s="59">
        <v>21</v>
      </c>
      <c r="D27" s="56">
        <v>2033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2121</v>
      </c>
      <c r="C28" s="59">
        <v>21</v>
      </c>
      <c r="D28" s="56">
        <v>2131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D14/P20</f>
        <v>96</v>
      </c>
      <c r="Q28">
        <f>(D22-D14)/Q20</f>
        <v>97.375</v>
      </c>
      <c r="R28">
        <f>(D29-D22)/R20</f>
        <v>97.428571428571431</v>
      </c>
      <c r="S28">
        <f>(D37-D29)/S20</f>
        <v>99.875</v>
      </c>
      <c r="T28">
        <f>(D45-D37)/T20</f>
        <v>104.625</v>
      </c>
      <c r="U28">
        <f>(D53-D45)/U20</f>
        <v>104.875</v>
      </c>
    </row>
    <row r="29" spans="1:22" x14ac:dyDescent="0.3">
      <c r="A29" s="56">
        <v>11</v>
      </c>
      <c r="B29" s="56">
        <v>2220</v>
      </c>
      <c r="C29" s="59">
        <v>21</v>
      </c>
      <c r="D29" s="56">
        <v>2229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7">
        <v>11</v>
      </c>
      <c r="B30" s="57">
        <v>2316</v>
      </c>
      <c r="C30" s="60">
        <v>21</v>
      </c>
      <c r="D30" s="57">
        <v>2325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2413</v>
      </c>
      <c r="C31" s="60">
        <v>21</v>
      </c>
      <c r="D31" s="57">
        <v>2422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2508</v>
      </c>
      <c r="C32" s="60">
        <v>21</v>
      </c>
      <c r="D32" s="57">
        <v>2516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2603</v>
      </c>
      <c r="C33" s="60">
        <v>21</v>
      </c>
      <c r="D33" s="57">
        <v>2613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2701</v>
      </c>
      <c r="C34" s="60">
        <v>21</v>
      </c>
      <c r="D34" s="57">
        <v>2710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2796</v>
      </c>
      <c r="C35" s="60">
        <v>21</v>
      </c>
      <c r="D35" s="57">
        <v>2805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22</v>
      </c>
      <c r="B36" s="57">
        <v>2902</v>
      </c>
      <c r="C36" s="60">
        <v>14</v>
      </c>
      <c r="D36" s="57">
        <v>2914</v>
      </c>
      <c r="E36" s="60"/>
      <c r="F36" s="57"/>
      <c r="G36" s="63"/>
      <c r="H36" s="63"/>
      <c r="I36" s="39"/>
      <c r="J36" s="39"/>
      <c r="K36" s="49">
        <v>0</v>
      </c>
      <c r="L36">
        <v>21</v>
      </c>
    </row>
    <row r="37" spans="1:12" x14ac:dyDescent="0.3">
      <c r="A37" s="57">
        <v>11</v>
      </c>
      <c r="B37" s="57">
        <v>3018</v>
      </c>
      <c r="C37" s="60">
        <v>21</v>
      </c>
      <c r="D37" s="57">
        <v>3028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6">
        <v>11</v>
      </c>
      <c r="B38" s="56">
        <v>3115</v>
      </c>
      <c r="C38" s="59">
        <v>21</v>
      </c>
      <c r="D38" s="56">
        <v>3124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3209</v>
      </c>
      <c r="C39" s="59">
        <v>21</v>
      </c>
      <c r="D39" s="56">
        <v>3219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22</v>
      </c>
      <c r="B40" s="56">
        <v>3319</v>
      </c>
      <c r="C40" s="59">
        <v>14</v>
      </c>
      <c r="D40" s="56">
        <v>3330</v>
      </c>
      <c r="E40" s="59"/>
      <c r="F40" s="56"/>
      <c r="G40" s="62"/>
      <c r="H40" s="62"/>
      <c r="I40" s="40"/>
      <c r="J40" s="40"/>
      <c r="K40" s="41">
        <v>0</v>
      </c>
      <c r="L40">
        <v>21</v>
      </c>
    </row>
    <row r="41" spans="1:12" x14ac:dyDescent="0.3">
      <c r="A41" s="56">
        <v>11</v>
      </c>
      <c r="B41" s="56">
        <v>3430</v>
      </c>
      <c r="C41" s="59">
        <v>21</v>
      </c>
      <c r="D41" s="56">
        <v>3439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3525</v>
      </c>
      <c r="C42" s="59">
        <v>21</v>
      </c>
      <c r="D42" s="56">
        <v>3538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22</v>
      </c>
      <c r="B43" s="56">
        <v>3641</v>
      </c>
      <c r="C43" s="59">
        <v>14</v>
      </c>
      <c r="D43" s="56">
        <v>3661</v>
      </c>
      <c r="E43" s="59"/>
      <c r="F43" s="56"/>
      <c r="G43" s="62"/>
      <c r="H43" s="62"/>
      <c r="I43" s="40"/>
      <c r="J43" s="40"/>
      <c r="K43" s="41">
        <v>0</v>
      </c>
      <c r="L43">
        <v>21</v>
      </c>
    </row>
    <row r="44" spans="1:12" x14ac:dyDescent="0.3">
      <c r="A44" s="56">
        <v>11</v>
      </c>
      <c r="B44" s="56">
        <v>3762</v>
      </c>
      <c r="C44" s="59">
        <v>21</v>
      </c>
      <c r="D44" s="56">
        <v>3770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3856</v>
      </c>
      <c r="C45" s="59">
        <v>21</v>
      </c>
      <c r="D45" s="56">
        <v>3865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7">
        <v>22</v>
      </c>
      <c r="B46" s="57">
        <v>3964</v>
      </c>
      <c r="C46" s="60">
        <v>14</v>
      </c>
      <c r="D46" s="57">
        <v>3975</v>
      </c>
      <c r="E46" s="60"/>
      <c r="F46" s="57"/>
      <c r="G46" s="63"/>
      <c r="H46" s="63"/>
      <c r="I46" s="39"/>
      <c r="J46" s="39"/>
      <c r="K46" s="49">
        <v>0</v>
      </c>
      <c r="L46">
        <v>21</v>
      </c>
    </row>
    <row r="47" spans="1:12" x14ac:dyDescent="0.3">
      <c r="A47" s="57">
        <v>11</v>
      </c>
      <c r="B47" s="57">
        <v>4075</v>
      </c>
      <c r="C47" s="60">
        <v>21</v>
      </c>
      <c r="D47" s="57">
        <v>4084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4174</v>
      </c>
      <c r="C48" s="60">
        <v>21</v>
      </c>
      <c r="D48" s="57">
        <v>4184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22</v>
      </c>
      <c r="B49" s="57">
        <v>4279</v>
      </c>
      <c r="C49" s="60">
        <v>23</v>
      </c>
      <c r="D49" s="57">
        <v>4289</v>
      </c>
      <c r="E49" s="60"/>
      <c r="F49" s="57"/>
      <c r="G49" s="63"/>
      <c r="H49" s="63"/>
      <c r="I49" s="39"/>
      <c r="J49" s="39"/>
      <c r="K49" s="49">
        <v>0</v>
      </c>
      <c r="L49">
        <v>22</v>
      </c>
    </row>
    <row r="50" spans="1:12" x14ac:dyDescent="0.3">
      <c r="A50" s="57">
        <v>11</v>
      </c>
      <c r="B50" s="57">
        <v>4387</v>
      </c>
      <c r="C50" s="60">
        <v>21</v>
      </c>
      <c r="D50" s="57">
        <v>4396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4498</v>
      </c>
      <c r="C51" s="60">
        <v>21</v>
      </c>
      <c r="D51" s="57">
        <v>4511</v>
      </c>
      <c r="E51" s="60"/>
      <c r="F51" s="57"/>
      <c r="G51" s="63"/>
      <c r="H51" s="63"/>
      <c r="I51" s="39"/>
      <c r="J51" s="39"/>
      <c r="K51" s="49">
        <v>0</v>
      </c>
      <c r="L51">
        <v>12</v>
      </c>
    </row>
    <row r="52" spans="1:12" x14ac:dyDescent="0.3">
      <c r="A52" s="57">
        <v>11</v>
      </c>
      <c r="B52" s="57">
        <v>4597</v>
      </c>
      <c r="C52" s="60">
        <v>21</v>
      </c>
      <c r="D52" s="57">
        <v>4607</v>
      </c>
      <c r="E52" s="60"/>
      <c r="F52" s="57"/>
      <c r="G52" s="63"/>
      <c r="H52" s="63"/>
      <c r="I52" s="39"/>
      <c r="J52" s="39"/>
      <c r="K52" s="49">
        <v>0</v>
      </c>
      <c r="L52">
        <v>12</v>
      </c>
    </row>
    <row r="53" spans="1:12" x14ac:dyDescent="0.3">
      <c r="A53" s="57">
        <v>11</v>
      </c>
      <c r="B53" s="57">
        <v>4694</v>
      </c>
      <c r="C53" s="60">
        <v>21</v>
      </c>
      <c r="D53" s="57">
        <v>4704</v>
      </c>
      <c r="E53" s="60"/>
      <c r="F53" s="57"/>
      <c r="G53" s="63"/>
      <c r="H53" s="63"/>
      <c r="I53" s="39"/>
      <c r="J53" s="39"/>
      <c r="K53" s="49">
        <v>1</v>
      </c>
      <c r="L53">
        <v>12</v>
      </c>
    </row>
    <row r="54" spans="1:12" x14ac:dyDescent="0.3">
      <c r="A54" s="17"/>
      <c r="B54" s="17"/>
      <c r="C54" s="17"/>
      <c r="D54" s="17"/>
      <c r="E54" s="17"/>
      <c r="F54" s="17"/>
      <c r="G54" s="17"/>
      <c r="H5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125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43</v>
      </c>
      <c r="V3" s="25" t="s">
        <v>117</v>
      </c>
      <c r="W3">
        <f>COUNTA(L7:L13)</f>
        <v>7</v>
      </c>
      <c r="AA3" s="25" t="s">
        <v>117</v>
      </c>
      <c r="AB3">
        <f>COUNTA(L14:L20)</f>
        <v>7</v>
      </c>
      <c r="AF3" s="25" t="s">
        <v>117</v>
      </c>
      <c r="AG3">
        <f>COUNTA(L21:L28)</f>
        <v>8</v>
      </c>
      <c r="AK3" s="25" t="s">
        <v>117</v>
      </c>
      <c r="AL3">
        <f>COUNTA(L29:L35)</f>
        <v>7</v>
      </c>
      <c r="AP3" s="25" t="s">
        <v>117</v>
      </c>
      <c r="AQ3">
        <f>COUNTA(L36:L42)</f>
        <v>7</v>
      </c>
      <c r="AU3" s="25" t="s">
        <v>117</v>
      </c>
      <c r="AV3">
        <f>COUNTA(L43:L49)</f>
        <v>7</v>
      </c>
    </row>
    <row r="4" spans="1:48" x14ac:dyDescent="0.3">
      <c r="P4" s="25" t="s">
        <v>85</v>
      </c>
      <c r="Q4" s="26">
        <f>SUM(O7:O14)</f>
        <v>43</v>
      </c>
      <c r="V4" s="25" t="s">
        <v>118</v>
      </c>
      <c r="W4">
        <f>SUM(U7:U14)</f>
        <v>7</v>
      </c>
      <c r="AA4" s="25" t="s">
        <v>118</v>
      </c>
      <c r="AB4">
        <f>SUM(Z7:Z14)</f>
        <v>7</v>
      </c>
      <c r="AF4" s="25" t="s">
        <v>118</v>
      </c>
      <c r="AG4">
        <f>SUM(AE7:AE14)</f>
        <v>8</v>
      </c>
      <c r="AK4" s="25" t="s">
        <v>118</v>
      </c>
      <c r="AL4">
        <f>SUM(AJ7:AJ14)</f>
        <v>7</v>
      </c>
      <c r="AP4" s="25" t="s">
        <v>118</v>
      </c>
      <c r="AQ4">
        <f>SUM(AO7:AO14)</f>
        <v>7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14</v>
      </c>
      <c r="C7" s="58">
        <v>21</v>
      </c>
      <c r="D7" s="55">
        <v>25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3</v>
      </c>
      <c r="P7" s="34">
        <f>O7/$Q$4</f>
        <v>6.9767441860465115E-2</v>
      </c>
      <c r="Q7" s="34">
        <f>IF(P7=0,0,(P7*((LOG(P7))/LOG(2))))</f>
        <v>-0.26799783167308894</v>
      </c>
      <c r="T7" s="34">
        <f>N7</f>
        <v>11</v>
      </c>
      <c r="U7" s="34">
        <f>COUNTIF(L7:L13,T7)</f>
        <v>1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COUNTIF(L14:L20,Y7)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COUNTIF(L21:L28,AD7)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COUNTIF(L29:L35,AI7)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COUNTIF(L36:L42,AN7)</f>
        <v>1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COUNTIF(L43:L49,AS7)</f>
        <v>1</v>
      </c>
      <c r="AU7" s="34">
        <f>AT7/(AV4-AT8)</f>
        <v>1</v>
      </c>
      <c r="AV7" s="34">
        <f>IF(AU7=0,0,(AU7*((LOG(AU7))/LOG(2))))</f>
        <v>0</v>
      </c>
    </row>
    <row r="8" spans="1:48" x14ac:dyDescent="0.3">
      <c r="A8" s="56">
        <v>11</v>
      </c>
      <c r="B8" s="56">
        <v>115</v>
      </c>
      <c r="C8" s="59">
        <v>21</v>
      </c>
      <c r="D8" s="56">
        <v>124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0.93023255813953487</v>
      </c>
      <c r="Q8" s="34">
        <f>IF(P8=0,0,(P8*((LOG(P8))/LOG(2))))</f>
        <v>-9.7057357967195917E-2</v>
      </c>
      <c r="T8" s="34">
        <f>N8</f>
        <v>12</v>
      </c>
      <c r="U8" s="34">
        <f>COUNTIF(L7:L13,T8)</f>
        <v>6</v>
      </c>
      <c r="V8" s="53"/>
      <c r="W8" s="54"/>
      <c r="Y8" s="34">
        <f>N8</f>
        <v>12</v>
      </c>
      <c r="Z8" s="34">
        <f>COUNTIF(L14:L20,Y8)</f>
        <v>7</v>
      </c>
      <c r="AA8" s="53"/>
      <c r="AB8" s="54"/>
      <c r="AD8" s="34">
        <f>N8</f>
        <v>12</v>
      </c>
      <c r="AE8" s="34">
        <f>COUNTIF(L21:L28,AD8)</f>
        <v>8</v>
      </c>
      <c r="AF8" s="53"/>
      <c r="AG8" s="54"/>
      <c r="AI8" s="34">
        <f>N8</f>
        <v>12</v>
      </c>
      <c r="AJ8" s="34">
        <f>COUNTIF(L29:L35,AI8)</f>
        <v>7</v>
      </c>
      <c r="AK8" s="53"/>
      <c r="AL8" s="54"/>
      <c r="AN8" s="34">
        <f>N8</f>
        <v>12</v>
      </c>
      <c r="AO8" s="34">
        <f>COUNTIF(L36:L42,AN8)</f>
        <v>6</v>
      </c>
      <c r="AP8" s="53"/>
      <c r="AQ8" s="54"/>
      <c r="AS8" s="34">
        <f>N8</f>
        <v>12</v>
      </c>
      <c r="AT8" s="34">
        <f>COUNTIF(L43:L49,AS8)</f>
        <v>6</v>
      </c>
      <c r="AU8" s="53"/>
      <c r="AV8" s="54"/>
    </row>
    <row r="9" spans="1:48" x14ac:dyDescent="0.3">
      <c r="A9" s="56">
        <v>11</v>
      </c>
      <c r="B9" s="56">
        <v>212</v>
      </c>
      <c r="C9" s="59">
        <v>21</v>
      </c>
      <c r="D9" s="56">
        <v>222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COUNTIF(L14:L20,Y9)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COUNTIF(L21:L28,AD9)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COUNTIF(L29:L35,AI9)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COUNTIF(L36:L42,AN9)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COUNTIF(L43:L49,AS9)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305</v>
      </c>
      <c r="C10" s="59">
        <v>12</v>
      </c>
      <c r="D10" s="56">
        <v>312</v>
      </c>
      <c r="E10" s="59"/>
      <c r="F10" s="56"/>
      <c r="G10" s="62"/>
      <c r="H10" s="62"/>
      <c r="I10" s="40"/>
      <c r="J10" s="40"/>
      <c r="K10" s="41">
        <v>0</v>
      </c>
      <c r="L10">
        <v>11</v>
      </c>
      <c r="N10" s="34">
        <v>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22</v>
      </c>
      <c r="U10" s="34">
        <f>COUNTIF(L7:L13,T10)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COUNTIF(L14:L20,Y10)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COUNTIF(L21:L28,AD10)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COUNTIF(L29:L35,AI10)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COUNTIF(L36:L42,AN10)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COUNTIF(L43:L49,AS10)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6">
        <v>11</v>
      </c>
      <c r="B11" s="56">
        <v>408</v>
      </c>
      <c r="C11" s="59">
        <v>21</v>
      </c>
      <c r="D11" s="56">
        <v>418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COUNTIF(L14:L20,Y11)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COUNTIF(L21:L28,AD11)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COUNTIF(L29:L35,AI11)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COUNTIF(L36:L42,AN11)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COUNTIF(L43:L49,AS11)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504</v>
      </c>
      <c r="C12" s="59">
        <v>21</v>
      </c>
      <c r="D12" s="56">
        <v>514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COUNTIF(L14:L20,Y12)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COUNTIF(L21:L28,AD12)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COUNTIF(L29:L35,AI12)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COUNTIF(L36:L42,AN12)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COUNTIF(L43:L49,AS12)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598</v>
      </c>
      <c r="C13" s="59">
        <v>21</v>
      </c>
      <c r="D13" s="56">
        <v>608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COUNTIF(L14:L20,Y13)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COUNTIF(L21:L28,AD13)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COUNTIF(L29:L35,AI13)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COUNTIF(L36:L42,AN13)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COUNTIF(L43:L49,AS13)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694</v>
      </c>
      <c r="C14" s="60">
        <v>21</v>
      </c>
      <c r="D14" s="57">
        <v>704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COUNTIF(L14:L20,Y14)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COUNTIF(L21:L28,AD14)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COUNTIF(L29:L35,AI14)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COUNTIF(L36:L42,AN14)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COUNTIF(L43:L49,AS14)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790</v>
      </c>
      <c r="C15" s="60">
        <v>21</v>
      </c>
      <c r="D15" s="57">
        <v>800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0.36505518964028483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885</v>
      </c>
      <c r="C16" s="60">
        <v>21</v>
      </c>
      <c r="D16" s="57">
        <v>895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6.7275594933687746E-2</v>
      </c>
      <c r="V16" s="27" t="s">
        <v>116</v>
      </c>
      <c r="W16" s="27">
        <f>W15/(LOG(W4)/LOG(2))</f>
        <v>0</v>
      </c>
      <c r="AA16" s="27" t="s">
        <v>119</v>
      </c>
      <c r="AB16" s="27" t="e">
        <f>AB15/(LOG(AB4)/LOG(2))</f>
        <v>#DIV/0!</v>
      </c>
      <c r="AF16" s="27" t="s">
        <v>120</v>
      </c>
      <c r="AG16" s="27" t="e">
        <f>AG15/(LOG(AG4)/LOG(2))</f>
        <v>#DIV/0!</v>
      </c>
      <c r="AK16" s="27" t="s">
        <v>121</v>
      </c>
      <c r="AL16" s="27" t="e">
        <f>AL15/(LOG(AL4)/LOG(2))</f>
        <v>#DIV/0!</v>
      </c>
      <c r="AP16" s="27" t="s">
        <v>122</v>
      </c>
      <c r="AQ16" s="27">
        <f>AQ15/(LOG(AQ4)/LOG(2))</f>
        <v>0</v>
      </c>
      <c r="AU16" s="27" t="s">
        <v>123</v>
      </c>
      <c r="AV16" s="27">
        <f>AV15/(LOG(AV4)/LOG(2))</f>
        <v>0</v>
      </c>
    </row>
    <row r="17" spans="1:22" x14ac:dyDescent="0.3">
      <c r="A17" s="57">
        <v>11</v>
      </c>
      <c r="B17" s="57">
        <v>980</v>
      </c>
      <c r="C17" s="60">
        <v>21</v>
      </c>
      <c r="D17" s="57">
        <v>990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1077</v>
      </c>
      <c r="C18" s="60">
        <v>21</v>
      </c>
      <c r="D18" s="57">
        <v>1086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1173</v>
      </c>
      <c r="C19" s="60">
        <v>21</v>
      </c>
      <c r="D19" s="57">
        <v>1183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1266</v>
      </c>
      <c r="C20" s="60">
        <v>21</v>
      </c>
      <c r="D20" s="57">
        <v>1276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COUNTIF(L7:L49,G3)</f>
        <v>40</v>
      </c>
      <c r="O20" s="38"/>
      <c r="P20" s="45">
        <v>7</v>
      </c>
      <c r="Q20" s="45">
        <v>7</v>
      </c>
      <c r="R20" s="45">
        <v>8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11</v>
      </c>
      <c r="B21" s="56">
        <v>1362</v>
      </c>
      <c r="C21" s="59">
        <v>21</v>
      </c>
      <c r="D21" s="56">
        <v>1371</v>
      </c>
      <c r="E21" s="59"/>
      <c r="F21" s="56"/>
      <c r="G21" s="62"/>
      <c r="H21" s="62"/>
      <c r="I21" s="40"/>
      <c r="J21" s="40"/>
      <c r="K21" s="41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1459</v>
      </c>
      <c r="C22" s="59">
        <v>21</v>
      </c>
      <c r="D22" s="56">
        <v>1468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1555</v>
      </c>
      <c r="C23" s="59">
        <v>21</v>
      </c>
      <c r="D23" s="56">
        <v>1564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1649</v>
      </c>
      <c r="C24" s="59">
        <v>21</v>
      </c>
      <c r="D24" s="56">
        <v>1656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6</v>
      </c>
      <c r="Q24" s="45">
        <f>Z8</f>
        <v>7</v>
      </c>
      <c r="R24" s="45">
        <f>AE8</f>
        <v>8</v>
      </c>
      <c r="S24" s="45">
        <f>AJ8</f>
        <v>7</v>
      </c>
      <c r="T24" s="45">
        <f>AO8</f>
        <v>6</v>
      </c>
      <c r="U24" s="45">
        <f>AT8</f>
        <v>6</v>
      </c>
      <c r="V24" s="43"/>
    </row>
    <row r="25" spans="1:22" x14ac:dyDescent="0.3">
      <c r="A25" s="56">
        <v>11</v>
      </c>
      <c r="B25" s="56">
        <v>1744</v>
      </c>
      <c r="C25" s="59">
        <v>21</v>
      </c>
      <c r="D25" s="56">
        <v>1754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1885</v>
      </c>
      <c r="C26" s="59">
        <v>21</v>
      </c>
      <c r="D26" s="56">
        <v>1894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1981</v>
      </c>
      <c r="C27" s="59">
        <v>21</v>
      </c>
      <c r="D27" s="56">
        <v>1990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2077</v>
      </c>
      <c r="C28" s="59">
        <v>21</v>
      </c>
      <c r="D28" s="56">
        <v>2086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D13/P20</f>
        <v>86.857142857142861</v>
      </c>
      <c r="Q28">
        <f>(D20-D13)/Q20</f>
        <v>95.428571428571431</v>
      </c>
      <c r="R28">
        <f>(D28-D20)/R20</f>
        <v>101.25</v>
      </c>
      <c r="S28">
        <f>(D35-D28)/S20</f>
        <v>94.857142857142861</v>
      </c>
      <c r="T28">
        <f>(D42-D35)/T20</f>
        <v>97</v>
      </c>
      <c r="U28">
        <f>(D49-D42)/U20</f>
        <v>97</v>
      </c>
    </row>
    <row r="29" spans="1:22" x14ac:dyDescent="0.3">
      <c r="A29" s="57">
        <v>11</v>
      </c>
      <c r="B29" s="57">
        <v>2170</v>
      </c>
      <c r="C29" s="60">
        <v>21</v>
      </c>
      <c r="D29" s="57">
        <v>2179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2265</v>
      </c>
      <c r="C30" s="60">
        <v>21</v>
      </c>
      <c r="D30" s="57">
        <v>2275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2360</v>
      </c>
      <c r="C31" s="60">
        <v>21</v>
      </c>
      <c r="D31" s="57">
        <v>2371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2455</v>
      </c>
      <c r="C32" s="60">
        <v>21</v>
      </c>
      <c r="D32" s="57">
        <v>2465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2551</v>
      </c>
      <c r="C33" s="60">
        <v>21</v>
      </c>
      <c r="D33" s="57">
        <v>2558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2646</v>
      </c>
      <c r="C34" s="60">
        <v>21</v>
      </c>
      <c r="D34" s="57">
        <v>2656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2741</v>
      </c>
      <c r="C35" s="60">
        <v>21</v>
      </c>
      <c r="D35" s="57">
        <v>2750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6">
        <v>11</v>
      </c>
      <c r="B36" s="56">
        <v>2837</v>
      </c>
      <c r="C36" s="59">
        <v>21</v>
      </c>
      <c r="D36" s="56">
        <v>2847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2937</v>
      </c>
      <c r="C37" s="59">
        <v>21</v>
      </c>
      <c r="D37" s="56">
        <v>2947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3031</v>
      </c>
      <c r="C38" s="59">
        <v>21</v>
      </c>
      <c r="D38" s="56">
        <v>3041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3123</v>
      </c>
      <c r="C39" s="59">
        <v>12</v>
      </c>
      <c r="D39" s="56">
        <v>3129</v>
      </c>
      <c r="E39" s="59"/>
      <c r="F39" s="56"/>
      <c r="G39" s="62"/>
      <c r="H39" s="62"/>
      <c r="I39" s="40"/>
      <c r="J39" s="40"/>
      <c r="K39" s="41">
        <v>0</v>
      </c>
      <c r="L39">
        <v>11</v>
      </c>
    </row>
    <row r="40" spans="1:12" x14ac:dyDescent="0.3">
      <c r="A40" s="56">
        <v>11</v>
      </c>
      <c r="B40" s="56">
        <v>3229</v>
      </c>
      <c r="C40" s="59">
        <v>21</v>
      </c>
      <c r="D40" s="56">
        <v>3238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3324</v>
      </c>
      <c r="C41" s="59">
        <v>21</v>
      </c>
      <c r="D41" s="56">
        <v>3333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3420</v>
      </c>
      <c r="C42" s="59">
        <v>21</v>
      </c>
      <c r="D42" s="56">
        <v>3429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7">
        <v>11</v>
      </c>
      <c r="B43" s="57">
        <v>3514</v>
      </c>
      <c r="C43" s="60">
        <v>12</v>
      </c>
      <c r="D43" s="57">
        <v>3521</v>
      </c>
      <c r="E43" s="60"/>
      <c r="F43" s="57"/>
      <c r="G43" s="63"/>
      <c r="H43" s="63"/>
      <c r="I43" s="39"/>
      <c r="J43" s="39"/>
      <c r="K43" s="49">
        <v>0</v>
      </c>
      <c r="L43">
        <v>11</v>
      </c>
    </row>
    <row r="44" spans="1:12" x14ac:dyDescent="0.3">
      <c r="A44" s="57">
        <v>11</v>
      </c>
      <c r="B44" s="57">
        <v>3616</v>
      </c>
      <c r="C44" s="60">
        <v>21</v>
      </c>
      <c r="D44" s="57">
        <v>3626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3713</v>
      </c>
      <c r="C45" s="60">
        <v>21</v>
      </c>
      <c r="D45" s="57">
        <v>3722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3808</v>
      </c>
      <c r="C46" s="60">
        <v>21</v>
      </c>
      <c r="D46" s="57">
        <v>3817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3909</v>
      </c>
      <c r="C47" s="60">
        <v>21</v>
      </c>
      <c r="D47" s="57">
        <v>3919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4006</v>
      </c>
      <c r="C48" s="60">
        <v>21</v>
      </c>
      <c r="D48" s="57">
        <v>4015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4099</v>
      </c>
      <c r="C49" s="60">
        <v>21</v>
      </c>
      <c r="D49" s="57">
        <v>4108</v>
      </c>
      <c r="E49" s="60"/>
      <c r="F49" s="57"/>
      <c r="G49" s="63"/>
      <c r="H49" s="63"/>
      <c r="I49" s="39"/>
      <c r="J49" s="39"/>
      <c r="K49" s="49">
        <v>1</v>
      </c>
      <c r="L49">
        <v>12</v>
      </c>
    </row>
    <row r="50" spans="1:12" x14ac:dyDescent="0.3">
      <c r="A50" s="17"/>
      <c r="B50" s="17"/>
      <c r="C50" s="17"/>
      <c r="D50" s="17"/>
      <c r="E50" s="17"/>
      <c r="F50" s="17"/>
      <c r="G50" s="17"/>
      <c r="H5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126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42</v>
      </c>
      <c r="V3" s="25" t="s">
        <v>117</v>
      </c>
      <c r="W3">
        <f>COUNTA(L7:L13)</f>
        <v>7</v>
      </c>
      <c r="AA3" s="25" t="s">
        <v>117</v>
      </c>
      <c r="AB3">
        <f>COUNTA(L14:L20)</f>
        <v>7</v>
      </c>
      <c r="AF3" s="25" t="s">
        <v>117</v>
      </c>
      <c r="AG3">
        <f>COUNTA(L21:L27)</f>
        <v>7</v>
      </c>
      <c r="AK3" s="25" t="s">
        <v>117</v>
      </c>
      <c r="AL3">
        <f>COUNTA(L28:L34)</f>
        <v>7</v>
      </c>
      <c r="AP3" s="25" t="s">
        <v>117</v>
      </c>
      <c r="AQ3">
        <f>COUNTA(L35:L41)</f>
        <v>7</v>
      </c>
      <c r="AU3" s="25" t="s">
        <v>117</v>
      </c>
      <c r="AV3">
        <f>COUNTA(L42:L48)</f>
        <v>7</v>
      </c>
    </row>
    <row r="4" spans="1:48" x14ac:dyDescent="0.3">
      <c r="P4" s="25" t="s">
        <v>85</v>
      </c>
      <c r="Q4" s="26">
        <f>SUM(O7:O14)</f>
        <v>42</v>
      </c>
      <c r="V4" s="25" t="s">
        <v>118</v>
      </c>
      <c r="W4">
        <f>SUM(U7:U14)</f>
        <v>7</v>
      </c>
      <c r="AA4" s="25" t="s">
        <v>118</v>
      </c>
      <c r="AB4">
        <f>SUM(Z7:Z14)</f>
        <v>7</v>
      </c>
      <c r="AF4" s="25" t="s">
        <v>118</v>
      </c>
      <c r="AG4">
        <f>SUM(AE7:AE14)</f>
        <v>7</v>
      </c>
      <c r="AK4" s="25" t="s">
        <v>118</v>
      </c>
      <c r="AL4">
        <f>SUM(AJ7:AJ14)</f>
        <v>7</v>
      </c>
      <c r="AP4" s="25" t="s">
        <v>118</v>
      </c>
      <c r="AQ4">
        <f>SUM(AO7:AO14)</f>
        <v>7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15</v>
      </c>
      <c r="C7" s="58">
        <v>21</v>
      </c>
      <c r="D7" s="55">
        <v>26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2</v>
      </c>
      <c r="P7" s="34">
        <f>O7/$Q$4</f>
        <v>4.7619047619047616E-2</v>
      </c>
      <c r="Q7" s="34">
        <f>IF(P7=0,0,(P7*((LOG(P7))/LOG(2))))</f>
        <v>-0.20915797251327431</v>
      </c>
      <c r="T7" s="34">
        <f>N7</f>
        <v>11</v>
      </c>
      <c r="U7" s="34">
        <f>COUNTIF(L7:L13,T7)</f>
        <v>0</v>
      </c>
      <c r="V7" s="34" t="e">
        <f>U7/(W4-U8)</f>
        <v>#DIV/0!</v>
      </c>
      <c r="W7" s="34" t="e">
        <f>IF(V7=0,0,(V7*((LOG(V7))/LOG(2))))</f>
        <v>#DIV/0!</v>
      </c>
      <c r="Y7" s="34">
        <f>N7</f>
        <v>11</v>
      </c>
      <c r="Z7" s="34">
        <f>COUNTIF(L14:L20,Y7)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COUNTIF(L21:L27,AD7)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COUNTIF(L28:L34,AI7)</f>
        <v>1</v>
      </c>
      <c r="AK7" s="34">
        <f>AJ7/(AL4-AJ8)</f>
        <v>1</v>
      </c>
      <c r="AL7" s="34">
        <f>IF(AK7=0,0,(AK7*((LOG(AK7))/LOG(2))))</f>
        <v>0</v>
      </c>
      <c r="AN7" s="34">
        <f>N7</f>
        <v>11</v>
      </c>
      <c r="AO7" s="34">
        <f>COUNTIF(L35:L41,AN7)</f>
        <v>1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COUNTIF(L42:L48,AS7)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11</v>
      </c>
      <c r="B8" s="56">
        <v>113</v>
      </c>
      <c r="C8" s="59">
        <v>21</v>
      </c>
      <c r="D8" s="56">
        <v>121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0.95238095238095233</v>
      </c>
      <c r="Q8" s="34">
        <f>IF(P8=0,0,(P8*((LOG(P8))/LOG(2))))</f>
        <v>-6.7037455134664775E-2</v>
      </c>
      <c r="T8" s="34">
        <f>N8</f>
        <v>12</v>
      </c>
      <c r="U8" s="34">
        <f>COUNTIF(L7:L13,T8)</f>
        <v>7</v>
      </c>
      <c r="V8" s="53"/>
      <c r="W8" s="54"/>
      <c r="Y8" s="34">
        <f>N8</f>
        <v>12</v>
      </c>
      <c r="Z8" s="34">
        <f>COUNTIF(L14:L20,Y8)</f>
        <v>7</v>
      </c>
      <c r="AA8" s="53"/>
      <c r="AB8" s="54"/>
      <c r="AD8" s="34">
        <f>N8</f>
        <v>12</v>
      </c>
      <c r="AE8" s="34">
        <f>COUNTIF(L21:L27,AD8)</f>
        <v>7</v>
      </c>
      <c r="AF8" s="53"/>
      <c r="AG8" s="54"/>
      <c r="AI8" s="34">
        <f>N8</f>
        <v>12</v>
      </c>
      <c r="AJ8" s="34">
        <f>COUNTIF(L28:L34,AI8)</f>
        <v>6</v>
      </c>
      <c r="AK8" s="53"/>
      <c r="AL8" s="54"/>
      <c r="AN8" s="34">
        <f>N8</f>
        <v>12</v>
      </c>
      <c r="AO8" s="34">
        <f>COUNTIF(L35:L41,AN8)</f>
        <v>6</v>
      </c>
      <c r="AP8" s="53"/>
      <c r="AQ8" s="54"/>
      <c r="AS8" s="34">
        <f>N8</f>
        <v>12</v>
      </c>
      <c r="AT8" s="34">
        <f>COUNTIF(L42:L48,AS8)</f>
        <v>7</v>
      </c>
      <c r="AU8" s="53"/>
      <c r="AV8" s="54"/>
    </row>
    <row r="9" spans="1:48" x14ac:dyDescent="0.3">
      <c r="A9" s="56">
        <v>11</v>
      </c>
      <c r="B9" s="56">
        <v>205</v>
      </c>
      <c r="C9" s="59">
        <v>21</v>
      </c>
      <c r="D9" s="56">
        <v>215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 t="e">
        <f>U9/(W4-U8)</f>
        <v>#DIV/0!</v>
      </c>
      <c r="W9" s="34" t="e">
        <f>IF(V9=0,0,(V9*((LOG(V9))/LOG(2))))</f>
        <v>#DIV/0!</v>
      </c>
      <c r="Y9" s="34">
        <f>N9</f>
        <v>21</v>
      </c>
      <c r="Z9" s="34">
        <f>COUNTIF(L14:L20,Y9)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COUNTIF(L21:L27,AD9)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COUNTIF(L28:L34,AI9)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COUNTIF(L35:L41,AN9)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COUNTIF(L42:L48,AS9)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11</v>
      </c>
      <c r="B10" s="56">
        <v>308</v>
      </c>
      <c r="C10" s="59">
        <v>21</v>
      </c>
      <c r="D10" s="56">
        <v>317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22</v>
      </c>
      <c r="U10" s="34">
        <f>COUNTIF(L7:L13,T10)</f>
        <v>0</v>
      </c>
      <c r="V10" s="34" t="e">
        <f>U10/(W4-U8)</f>
        <v>#DIV/0!</v>
      </c>
      <c r="W10" s="34" t="e">
        <f>IF(V10=0,0,(V10*((LOG(V10))/LOG(2))))</f>
        <v>#DIV/0!</v>
      </c>
      <c r="Y10" s="34">
        <f>N10</f>
        <v>22</v>
      </c>
      <c r="Z10" s="34">
        <f>COUNTIF(L14:L20,Y10)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COUNTIF(L21:L27,AD10)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COUNTIF(L28:L34,AI10)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COUNTIF(L35:L41,AN10)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COUNTIF(L42:L48,AS10)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405</v>
      </c>
      <c r="C11" s="59">
        <v>21</v>
      </c>
      <c r="D11" s="56">
        <v>414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 t="e">
        <f>U11/(W4-U8)</f>
        <v>#DIV/0!</v>
      </c>
      <c r="W11" s="34" t="e">
        <f>IF(V11=0,0,(V11*((LOG(V11))/LOG(2))))</f>
        <v>#DIV/0!</v>
      </c>
      <c r="Y11" s="34">
        <f>N11</f>
        <v>0</v>
      </c>
      <c r="Z11" s="34">
        <f>COUNTIF(L14:L20,Y11)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COUNTIF(L21:L27,AD11)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COUNTIF(L28:L34,AI11)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COUNTIF(L35:L41,AN11)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COUNTIF(L42:L48,AS11)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11</v>
      </c>
      <c r="B12" s="56">
        <v>500</v>
      </c>
      <c r="C12" s="59">
        <v>21</v>
      </c>
      <c r="D12" s="56">
        <v>508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 t="e">
        <f>U12/(W4-U8)</f>
        <v>#DIV/0!</v>
      </c>
      <c r="W12" s="34" t="e">
        <f>IF(V12=0,0,(V12*((LOG(V12))/LOG(2))))</f>
        <v>#DIV/0!</v>
      </c>
      <c r="Y12" s="34">
        <f>N12</f>
        <v>0</v>
      </c>
      <c r="Z12" s="34">
        <f>COUNTIF(L14:L20,Y12)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COUNTIF(L21:L27,AD12)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COUNTIF(L28:L34,AI12)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COUNTIF(L35:L41,AN12)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COUNTIF(L42:L48,AS12)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594</v>
      </c>
      <c r="C13" s="59">
        <v>21</v>
      </c>
      <c r="D13" s="56">
        <v>603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 t="e">
        <f>U13/(W4-U8)</f>
        <v>#DIV/0!</v>
      </c>
      <c r="W13" s="34" t="e">
        <f>IF(V13=0,0,(V13*((LOG(V13))/LOG(2))))</f>
        <v>#DIV/0!</v>
      </c>
      <c r="Y13" s="34">
        <f>N13</f>
        <v>0</v>
      </c>
      <c r="Z13" s="34">
        <f>COUNTIF(L14:L20,Y13)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COUNTIF(L21:L27,AD13)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COUNTIF(L28:L34,AI13)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COUNTIF(L35:L41,AN13)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COUNTIF(L42:L48,AS13)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7">
        <v>11</v>
      </c>
      <c r="B14" s="57">
        <v>692</v>
      </c>
      <c r="C14" s="60">
        <v>21</v>
      </c>
      <c r="D14" s="57">
        <v>700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 t="e">
        <f>U14/(W4-U8)</f>
        <v>#DIV/0!</v>
      </c>
      <c r="W14" s="34" t="e">
        <f>IF(V14=0,0,(V14*((LOG(V14))/LOG(2))))</f>
        <v>#DIV/0!</v>
      </c>
      <c r="Y14" s="34">
        <f>N14</f>
        <v>0</v>
      </c>
      <c r="Z14" s="34">
        <f>COUNTIF(L14:L20,Y14)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COUNTIF(L21:L27,AD14)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COUNTIF(L28:L34,AI14)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COUNTIF(L35:L41,AN14)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COUNTIF(L42:L48,AS14)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784</v>
      </c>
      <c r="C15" s="60">
        <v>21</v>
      </c>
      <c r="D15" s="57">
        <v>795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0.27619542764793908</v>
      </c>
      <c r="V15" t="e">
        <f>SUM(V7:V14)</f>
        <v>#DIV/0!</v>
      </c>
      <c r="W15" t="e">
        <f>-SUM(W7:W14)</f>
        <v>#DIV/0!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11</v>
      </c>
      <c r="B16" s="57">
        <v>882</v>
      </c>
      <c r="C16" s="60">
        <v>21</v>
      </c>
      <c r="D16" s="57">
        <v>891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5.1220172329100477E-2</v>
      </c>
      <c r="V16" s="27" t="s">
        <v>116</v>
      </c>
      <c r="W16" s="27" t="e">
        <f>W15/(LOG(W4)/LOG(2))</f>
        <v>#DIV/0!</v>
      </c>
      <c r="AA16" s="27" t="s">
        <v>119</v>
      </c>
      <c r="AB16" s="27" t="e">
        <f>AB15/(LOG(AB4)/LOG(2))</f>
        <v>#DIV/0!</v>
      </c>
      <c r="AF16" s="27" t="s">
        <v>120</v>
      </c>
      <c r="AG16" s="27" t="e">
        <f>AG15/(LOG(AG4)/LOG(2))</f>
        <v>#DIV/0!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11</v>
      </c>
      <c r="B17" s="57">
        <v>976</v>
      </c>
      <c r="C17" s="60">
        <v>21</v>
      </c>
      <c r="D17" s="57">
        <v>986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1072</v>
      </c>
      <c r="C18" s="60">
        <v>21</v>
      </c>
      <c r="D18" s="57">
        <v>1081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1167</v>
      </c>
      <c r="C19" s="60">
        <v>21</v>
      </c>
      <c r="D19" s="57">
        <v>1176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1264</v>
      </c>
      <c r="C20" s="60">
        <v>21</v>
      </c>
      <c r="D20" s="57">
        <v>1273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COUNTIF(L7:L48,G3)</f>
        <v>40</v>
      </c>
      <c r="O20" s="38"/>
      <c r="P20" s="45">
        <v>7</v>
      </c>
      <c r="Q20" s="45">
        <v>7</v>
      </c>
      <c r="R20" s="45">
        <v>7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11</v>
      </c>
      <c r="B21" s="56">
        <v>1360</v>
      </c>
      <c r="C21" s="59">
        <v>21</v>
      </c>
      <c r="D21" s="56">
        <v>1368</v>
      </c>
      <c r="E21" s="59"/>
      <c r="F21" s="56"/>
      <c r="G21" s="62"/>
      <c r="H21" s="62"/>
      <c r="I21" s="40"/>
      <c r="J21" s="40"/>
      <c r="K21" s="41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1455</v>
      </c>
      <c r="C22" s="59">
        <v>21</v>
      </c>
      <c r="D22" s="56">
        <v>1464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1550</v>
      </c>
      <c r="C23" s="59">
        <v>21</v>
      </c>
      <c r="D23" s="56">
        <v>1559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1644</v>
      </c>
      <c r="C24" s="59">
        <v>21</v>
      </c>
      <c r="D24" s="56">
        <v>1652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7</v>
      </c>
      <c r="Q24" s="45">
        <f>Z8</f>
        <v>7</v>
      </c>
      <c r="R24" s="45">
        <f>AE8</f>
        <v>7</v>
      </c>
      <c r="S24" s="45">
        <f>AJ8</f>
        <v>6</v>
      </c>
      <c r="T24" s="45">
        <f>AO8</f>
        <v>6</v>
      </c>
      <c r="U24" s="45">
        <f>AT8</f>
        <v>7</v>
      </c>
      <c r="V24" s="43"/>
    </row>
    <row r="25" spans="1:22" x14ac:dyDescent="0.3">
      <c r="A25" s="56">
        <v>11</v>
      </c>
      <c r="B25" s="56">
        <v>1739</v>
      </c>
      <c r="C25" s="59">
        <v>21</v>
      </c>
      <c r="D25" s="56">
        <v>1746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1832</v>
      </c>
      <c r="C26" s="59">
        <v>21</v>
      </c>
      <c r="D26" s="56">
        <v>1840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1923</v>
      </c>
      <c r="C27" s="59">
        <v>21</v>
      </c>
      <c r="D27" s="56">
        <v>1933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2019</v>
      </c>
      <c r="C28" s="60">
        <v>21</v>
      </c>
      <c r="D28" s="57">
        <v>2029</v>
      </c>
      <c r="E28" s="60"/>
      <c r="F28" s="57"/>
      <c r="G28" s="63"/>
      <c r="H28" s="63"/>
      <c r="I28" s="39"/>
      <c r="J28" s="39"/>
      <c r="K28" s="49">
        <v>0</v>
      </c>
      <c r="L28">
        <v>12</v>
      </c>
      <c r="N28" s="39"/>
      <c r="O28" s="48" t="s">
        <v>109</v>
      </c>
      <c r="P28">
        <f>D13/P20</f>
        <v>86.142857142857139</v>
      </c>
      <c r="Q28">
        <f>(D20-D13)/Q20</f>
        <v>95.714285714285708</v>
      </c>
      <c r="R28">
        <f>(D27-D20)/R20</f>
        <v>94.285714285714292</v>
      </c>
      <c r="S28">
        <f>(D34-D27)/S20</f>
        <v>96</v>
      </c>
      <c r="T28">
        <f>(D41-D34)/T20</f>
        <v>95.857142857142861</v>
      </c>
      <c r="U28">
        <f>(D48-D41)/U20</f>
        <v>96.571428571428569</v>
      </c>
    </row>
    <row r="29" spans="1:22" x14ac:dyDescent="0.3">
      <c r="A29" s="57">
        <v>11</v>
      </c>
      <c r="B29" s="57">
        <v>2110</v>
      </c>
      <c r="C29" s="60">
        <v>12</v>
      </c>
      <c r="D29" s="57">
        <v>2116</v>
      </c>
      <c r="E29" s="60"/>
      <c r="F29" s="57"/>
      <c r="G29" s="63"/>
      <c r="H29" s="63"/>
      <c r="I29" s="39"/>
      <c r="J29" s="39"/>
      <c r="K29" s="49">
        <v>0</v>
      </c>
      <c r="L29">
        <v>11</v>
      </c>
    </row>
    <row r="30" spans="1:22" x14ac:dyDescent="0.3">
      <c r="A30" s="57">
        <v>11</v>
      </c>
      <c r="B30" s="57">
        <v>2215</v>
      </c>
      <c r="C30" s="60">
        <v>21</v>
      </c>
      <c r="D30" s="57">
        <v>2223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2310</v>
      </c>
      <c r="C31" s="60">
        <v>21</v>
      </c>
      <c r="D31" s="57">
        <v>2319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2405</v>
      </c>
      <c r="C32" s="60">
        <v>21</v>
      </c>
      <c r="D32" s="57">
        <v>2414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2500</v>
      </c>
      <c r="C33" s="60">
        <v>21</v>
      </c>
      <c r="D33" s="57">
        <v>2509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2596</v>
      </c>
      <c r="C34" s="60">
        <v>21</v>
      </c>
      <c r="D34" s="57">
        <v>2605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6">
        <v>11</v>
      </c>
      <c r="B35" s="56">
        <v>2687</v>
      </c>
      <c r="C35" s="59">
        <v>12</v>
      </c>
      <c r="D35" s="56">
        <v>2693</v>
      </c>
      <c r="E35" s="59"/>
      <c r="F35" s="56"/>
      <c r="G35" s="62"/>
      <c r="H35" s="62"/>
      <c r="I35" s="40"/>
      <c r="J35" s="40"/>
      <c r="K35" s="41">
        <v>0</v>
      </c>
      <c r="L35">
        <v>11</v>
      </c>
    </row>
    <row r="36" spans="1:12" x14ac:dyDescent="0.3">
      <c r="A36" s="56">
        <v>11</v>
      </c>
      <c r="B36" s="56">
        <v>2794</v>
      </c>
      <c r="C36" s="59">
        <v>21</v>
      </c>
      <c r="D36" s="56">
        <v>2804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2891</v>
      </c>
      <c r="C37" s="59">
        <v>21</v>
      </c>
      <c r="D37" s="56">
        <v>2900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2984</v>
      </c>
      <c r="C38" s="59">
        <v>21</v>
      </c>
      <c r="D38" s="56">
        <v>2994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3078</v>
      </c>
      <c r="C39" s="59">
        <v>21</v>
      </c>
      <c r="D39" s="56">
        <v>3087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3174</v>
      </c>
      <c r="C40" s="59">
        <v>21</v>
      </c>
      <c r="D40" s="56">
        <v>3181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3269</v>
      </c>
      <c r="C41" s="59">
        <v>21</v>
      </c>
      <c r="D41" s="56">
        <v>3276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7">
        <v>11</v>
      </c>
      <c r="B42" s="57">
        <v>3362</v>
      </c>
      <c r="C42" s="60">
        <v>21</v>
      </c>
      <c r="D42" s="57">
        <v>3369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11</v>
      </c>
      <c r="B43" s="57">
        <v>3454</v>
      </c>
      <c r="C43" s="60">
        <v>21</v>
      </c>
      <c r="D43" s="57">
        <v>3463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3555</v>
      </c>
      <c r="C44" s="60">
        <v>21</v>
      </c>
      <c r="D44" s="57">
        <v>3575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3662</v>
      </c>
      <c r="C45" s="60">
        <v>21</v>
      </c>
      <c r="D45" s="57">
        <v>3669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3755</v>
      </c>
      <c r="C46" s="60">
        <v>21</v>
      </c>
      <c r="D46" s="57">
        <v>3764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3847</v>
      </c>
      <c r="C47" s="60">
        <v>21</v>
      </c>
      <c r="D47" s="57">
        <v>3857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3943</v>
      </c>
      <c r="C48" s="60">
        <v>21</v>
      </c>
      <c r="D48" s="57">
        <v>3952</v>
      </c>
      <c r="E48" s="60"/>
      <c r="F48" s="57"/>
      <c r="G48" s="63"/>
      <c r="H48" s="63"/>
      <c r="I48" s="39"/>
      <c r="J48" s="39"/>
      <c r="K48" s="49">
        <v>1</v>
      </c>
      <c r="L48">
        <v>12</v>
      </c>
    </row>
    <row r="49" spans="1:8" x14ac:dyDescent="0.3">
      <c r="A49" s="17"/>
      <c r="B49" s="17"/>
      <c r="C49" s="17"/>
      <c r="D49" s="17"/>
      <c r="E49" s="17"/>
      <c r="F49" s="17"/>
      <c r="G49" s="17"/>
      <c r="H4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141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44</v>
      </c>
      <c r="V3" s="25" t="s">
        <v>117</v>
      </c>
      <c r="W3">
        <f>COUNTA(L7:L13)</f>
        <v>7</v>
      </c>
      <c r="AA3" s="25" t="s">
        <v>117</v>
      </c>
      <c r="AB3">
        <f>COUNTA(L14:L21)</f>
        <v>8</v>
      </c>
      <c r="AF3" s="25" t="s">
        <v>117</v>
      </c>
      <c r="AG3">
        <f>COUNTA(L22:L28)</f>
        <v>7</v>
      </c>
      <c r="AK3" s="25" t="s">
        <v>117</v>
      </c>
      <c r="AL3">
        <f>COUNTA(L29:L35)</f>
        <v>7</v>
      </c>
      <c r="AP3" s="25" t="s">
        <v>117</v>
      </c>
      <c r="AQ3">
        <f>COUNTA(L36:L43)</f>
        <v>8</v>
      </c>
      <c r="AU3" s="25" t="s">
        <v>117</v>
      </c>
      <c r="AV3">
        <f>COUNTA(L44:L50)</f>
        <v>7</v>
      </c>
    </row>
    <row r="4" spans="1:48" x14ac:dyDescent="0.3">
      <c r="P4" s="25" t="s">
        <v>85</v>
      </c>
      <c r="Q4" s="26">
        <f>SUM(O7:O14)</f>
        <v>44</v>
      </c>
      <c r="V4" s="25" t="s">
        <v>118</v>
      </c>
      <c r="W4">
        <f>SUM(U7:U14)</f>
        <v>7</v>
      </c>
      <c r="AA4" s="25" t="s">
        <v>118</v>
      </c>
      <c r="AB4">
        <f>SUM(Z7:Z14)</f>
        <v>8</v>
      </c>
      <c r="AF4" s="25" t="s">
        <v>118</v>
      </c>
      <c r="AG4">
        <f>SUM(AE7:AE14)</f>
        <v>7</v>
      </c>
      <c r="AK4" s="25" t="s">
        <v>118</v>
      </c>
      <c r="AL4">
        <f>SUM(AJ7:AJ14)</f>
        <v>7</v>
      </c>
      <c r="AP4" s="25" t="s">
        <v>118</v>
      </c>
      <c r="AQ4">
        <f>SUM(AO7:AO14)</f>
        <v>8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22</v>
      </c>
      <c r="B7" s="55">
        <v>10</v>
      </c>
      <c r="C7" s="58">
        <v>14</v>
      </c>
      <c r="D7" s="55">
        <v>20</v>
      </c>
      <c r="E7" s="58"/>
      <c r="F7" s="55"/>
      <c r="G7" s="61"/>
      <c r="H7" s="61"/>
      <c r="I7" s="40"/>
      <c r="J7" s="40"/>
      <c r="K7" s="41">
        <v>0</v>
      </c>
      <c r="L7">
        <v>21</v>
      </c>
      <c r="N7" s="34">
        <v>11</v>
      </c>
      <c r="O7" s="34">
        <f>COUNTIF($L$7:$L$500,N7)</f>
        <v>1</v>
      </c>
      <c r="P7" s="34">
        <f>O7/$Q$4</f>
        <v>2.2727272727272728E-2</v>
      </c>
      <c r="Q7" s="34">
        <f>IF(P7=0,0,(P7*((LOG(P7))/LOG(2))))</f>
        <v>-0.12407799133266585</v>
      </c>
      <c r="T7" s="34">
        <f>N7</f>
        <v>11</v>
      </c>
      <c r="U7" s="34">
        <f>COUNTIF(L7:L13,T7)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COUNTIF(L14:L21,Y7)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COUNTIF(L22:L28,AD7)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COUNTIF(L29:L35,AI7)</f>
        <v>1</v>
      </c>
      <c r="AK7" s="34">
        <f>AJ7/(AL4-AJ8)</f>
        <v>0.5</v>
      </c>
      <c r="AL7" s="34">
        <f>IF(AK7=0,0,(AK7*((LOG(AK7))/LOG(2))))</f>
        <v>-0.5</v>
      </c>
      <c r="AN7" s="34">
        <f>N7</f>
        <v>11</v>
      </c>
      <c r="AO7" s="34">
        <f>COUNTIF(L36:L43,AN7)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COUNTIF(L44:L50,AS7)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11</v>
      </c>
      <c r="B8" s="56">
        <v>117</v>
      </c>
      <c r="C8" s="59">
        <v>21</v>
      </c>
      <c r="D8" s="56">
        <v>127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0.90909090909090906</v>
      </c>
      <c r="Q8" s="34">
        <f>IF(P8=0,0,(P8*((LOG(P8))/LOG(2))))</f>
        <v>-0.12500320340903179</v>
      </c>
      <c r="T8" s="34">
        <f>N8</f>
        <v>12</v>
      </c>
      <c r="U8" s="34">
        <f>COUNTIF(L7:L13,T8)</f>
        <v>6</v>
      </c>
      <c r="V8" s="53"/>
      <c r="W8" s="54"/>
      <c r="Y8" s="34">
        <f>N8</f>
        <v>12</v>
      </c>
      <c r="Z8" s="34">
        <f>COUNTIF(L14:L21,Y8)</f>
        <v>8</v>
      </c>
      <c r="AA8" s="53"/>
      <c r="AB8" s="54"/>
      <c r="AD8" s="34">
        <f>N8</f>
        <v>12</v>
      </c>
      <c r="AE8" s="34">
        <f>COUNTIF(L22:L28,AD8)</f>
        <v>7</v>
      </c>
      <c r="AF8" s="53"/>
      <c r="AG8" s="54"/>
      <c r="AI8" s="34">
        <f>N8</f>
        <v>12</v>
      </c>
      <c r="AJ8" s="34">
        <f>COUNTIF(L29:L35,AI8)</f>
        <v>5</v>
      </c>
      <c r="AK8" s="53"/>
      <c r="AL8" s="54"/>
      <c r="AN8" s="34">
        <f>N8</f>
        <v>12</v>
      </c>
      <c r="AO8" s="34">
        <f>COUNTIF(L36:L43,AN8)</f>
        <v>8</v>
      </c>
      <c r="AP8" s="53"/>
      <c r="AQ8" s="54"/>
      <c r="AS8" s="34">
        <f>N8</f>
        <v>12</v>
      </c>
      <c r="AT8" s="34">
        <f>COUNTIF(L44:L50,AS8)</f>
        <v>6</v>
      </c>
      <c r="AU8" s="53"/>
      <c r="AV8" s="54"/>
    </row>
    <row r="9" spans="1:48" x14ac:dyDescent="0.3">
      <c r="A9" s="56">
        <v>11</v>
      </c>
      <c r="B9" s="56">
        <v>214</v>
      </c>
      <c r="C9" s="59">
        <v>21</v>
      </c>
      <c r="D9" s="56">
        <v>224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2</v>
      </c>
      <c r="P9" s="34">
        <f>O9/$Q$4</f>
        <v>4.5454545454545456E-2</v>
      </c>
      <c r="Q9" s="34">
        <f>IF(P9=0,0,(P9*((LOG(P9))/LOG(2))))</f>
        <v>-0.20270143721078623</v>
      </c>
      <c r="T9" s="34">
        <f>N9</f>
        <v>21</v>
      </c>
      <c r="U9" s="34">
        <f>COUNTIF(L7:L13,T9)</f>
        <v>1</v>
      </c>
      <c r="V9" s="34">
        <f>U9/(W4-U8)</f>
        <v>1</v>
      </c>
      <c r="W9" s="34">
        <f>IF(V9=0,0,(V9*((LOG(V9))/LOG(2))))</f>
        <v>0</v>
      </c>
      <c r="Y9" s="34">
        <f>N9</f>
        <v>21</v>
      </c>
      <c r="Z9" s="34">
        <f>COUNTIF(L14:L21,Y9)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COUNTIF(L22:L28,AD9)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COUNTIF(L29:L35,AI9)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COUNTIF(L36:L43,AN9)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COUNTIF(L44:L50,AS9)</f>
        <v>1</v>
      </c>
      <c r="AU9" s="34">
        <f>AT9/(AV4-AT8)</f>
        <v>1</v>
      </c>
      <c r="AV9" s="34">
        <f>IF(AU9=0,0,(AU9*((LOG(AU9))/LOG(2))))</f>
        <v>0</v>
      </c>
    </row>
    <row r="10" spans="1:48" x14ac:dyDescent="0.3">
      <c r="A10" s="56">
        <v>11</v>
      </c>
      <c r="B10" s="56">
        <v>311</v>
      </c>
      <c r="C10" s="59">
        <v>21</v>
      </c>
      <c r="D10" s="56">
        <v>321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1</v>
      </c>
      <c r="P10" s="34">
        <f>O10/$Q$4</f>
        <v>2.2727272727272728E-2</v>
      </c>
      <c r="Q10" s="34">
        <f>IF(P10=0,0,(P10*((LOG(P10))/LOG(2))))</f>
        <v>-0.12407799133266585</v>
      </c>
      <c r="T10" s="34">
        <f>N10</f>
        <v>22</v>
      </c>
      <c r="U10" s="34">
        <f>COUNTIF(L7:L13,T10)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COUNTIF(L14:L21,Y10)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COUNTIF(L22:L28,AD10)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COUNTIF(L29:L35,AI10)</f>
        <v>1</v>
      </c>
      <c r="AK10" s="34">
        <f>AJ10/(AL4-AJ8)</f>
        <v>0.5</v>
      </c>
      <c r="AL10" s="34">
        <f>IF(AK10=0,0,(AK10*((LOG(AK10))/LOG(2))))</f>
        <v>-0.5</v>
      </c>
      <c r="AN10" s="34">
        <f>N10</f>
        <v>22</v>
      </c>
      <c r="AO10" s="34">
        <f>COUNTIF(L36:L43,AN10)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COUNTIF(L44:L50,AS10)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6">
        <v>11</v>
      </c>
      <c r="B11" s="56">
        <v>409</v>
      </c>
      <c r="C11" s="59">
        <v>21</v>
      </c>
      <c r="D11" s="56">
        <v>418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COUNTIF(L14:L21,Y11)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COUNTIF(L22:L28,AD11)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COUNTIF(L29:L35,AI11)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COUNTIF(L36:L43,AN11)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COUNTIF(L44:L50,AS11)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505</v>
      </c>
      <c r="C12" s="59">
        <v>21</v>
      </c>
      <c r="D12" s="56">
        <v>514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COUNTIF(L14:L21,Y12)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COUNTIF(L22:L28,AD12)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COUNTIF(L29:L35,AI12)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COUNTIF(L36:L43,AN12)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COUNTIF(L44:L50,AS12)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600</v>
      </c>
      <c r="C13" s="59">
        <v>21</v>
      </c>
      <c r="D13" s="56">
        <v>611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COUNTIF(L14:L21,Y13)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COUNTIF(L22:L28,AD13)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COUNTIF(L29:L35,AI13)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COUNTIF(L36:L43,AN13)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COUNTIF(L44:L50,AS13)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701</v>
      </c>
      <c r="C14" s="60">
        <v>21</v>
      </c>
      <c r="D14" s="57">
        <v>710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COUNTIF(L14:L21,Y14)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COUNTIF(L22:L28,AD14)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COUNTIF(L29:L35,AI14)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COUNTIF(L36:L43,AN14)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COUNTIF(L44:L50,AS14)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798</v>
      </c>
      <c r="C15" s="60">
        <v>21</v>
      </c>
      <c r="D15" s="57">
        <v>808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0.99999999999999989</v>
      </c>
      <c r="Q15">
        <f>-SUM(Q7:Q14)</f>
        <v>0.57586062328514975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1</v>
      </c>
      <c r="AP15" t="e">
        <f>SUM(AP7:AP14)</f>
        <v>#DIV/0!</v>
      </c>
      <c r="AQ15" t="e">
        <f>-SUM(AQ7:AQ14)</f>
        <v>#DIV/0!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896</v>
      </c>
      <c r="C16" s="60">
        <v>21</v>
      </c>
      <c r="D16" s="57">
        <v>904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0.10547995899779904</v>
      </c>
      <c r="V16" s="27" t="s">
        <v>116</v>
      </c>
      <c r="W16" s="27">
        <f>W15/(LOG(W4)/LOG(2))</f>
        <v>0</v>
      </c>
      <c r="AA16" s="27" t="s">
        <v>119</v>
      </c>
      <c r="AB16" s="27" t="e">
        <f>AB15/(LOG(AB4)/LOG(2))</f>
        <v>#DIV/0!</v>
      </c>
      <c r="AF16" s="27" t="s">
        <v>120</v>
      </c>
      <c r="AG16" s="27" t="e">
        <f>AG15/(LOG(AG4)/LOG(2))</f>
        <v>#DIV/0!</v>
      </c>
      <c r="AK16" s="27" t="s">
        <v>121</v>
      </c>
      <c r="AL16" s="27">
        <f>AL15/(LOG(AL4)/LOG(2))</f>
        <v>0.35620718710802218</v>
      </c>
      <c r="AP16" s="27" t="s">
        <v>122</v>
      </c>
      <c r="AQ16" s="27" t="e">
        <f>AQ15/(LOG(AQ4)/LOG(2))</f>
        <v>#DIV/0!</v>
      </c>
      <c r="AU16" s="27" t="s">
        <v>123</v>
      </c>
      <c r="AV16" s="27">
        <f>AV15/(LOG(AV4)/LOG(2))</f>
        <v>0</v>
      </c>
    </row>
    <row r="17" spans="1:22" x14ac:dyDescent="0.3">
      <c r="A17" s="57">
        <v>11</v>
      </c>
      <c r="B17" s="57">
        <v>990</v>
      </c>
      <c r="C17" s="60">
        <v>21</v>
      </c>
      <c r="D17" s="57">
        <v>999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1086</v>
      </c>
      <c r="C18" s="60">
        <v>21</v>
      </c>
      <c r="D18" s="57">
        <v>1095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1185</v>
      </c>
      <c r="C19" s="60">
        <v>21</v>
      </c>
      <c r="D19" s="57">
        <v>1195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1285</v>
      </c>
      <c r="C20" s="60">
        <v>21</v>
      </c>
      <c r="D20" s="57">
        <v>1295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COUNTIF(L7:L50,G3)</f>
        <v>40</v>
      </c>
      <c r="O20" s="38"/>
      <c r="P20" s="45">
        <v>7</v>
      </c>
      <c r="Q20" s="45">
        <v>8</v>
      </c>
      <c r="R20" s="45">
        <v>7</v>
      </c>
      <c r="S20" s="45">
        <v>7</v>
      </c>
      <c r="T20" s="45">
        <v>8</v>
      </c>
      <c r="U20" s="45">
        <v>7</v>
      </c>
      <c r="V20" s="44"/>
    </row>
    <row r="21" spans="1:22" x14ac:dyDescent="0.3">
      <c r="A21" s="57">
        <v>11</v>
      </c>
      <c r="B21" s="57">
        <v>1382</v>
      </c>
      <c r="C21" s="60">
        <v>21</v>
      </c>
      <c r="D21" s="57">
        <v>1389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1477</v>
      </c>
      <c r="C22" s="59">
        <v>21</v>
      </c>
      <c r="D22" s="56">
        <v>1486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1572</v>
      </c>
      <c r="C23" s="59">
        <v>21</v>
      </c>
      <c r="D23" s="56">
        <v>1582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1668</v>
      </c>
      <c r="C24" s="59">
        <v>21</v>
      </c>
      <c r="D24" s="56">
        <v>1677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6</v>
      </c>
      <c r="Q24" s="45">
        <f>Z8</f>
        <v>8</v>
      </c>
      <c r="R24" s="45">
        <f>AE8</f>
        <v>7</v>
      </c>
      <c r="S24" s="45">
        <f>AJ8</f>
        <v>5</v>
      </c>
      <c r="T24" s="45">
        <f>AO8</f>
        <v>8</v>
      </c>
      <c r="U24" s="45">
        <f>AT8</f>
        <v>6</v>
      </c>
      <c r="V24" s="43"/>
    </row>
    <row r="25" spans="1:22" x14ac:dyDescent="0.3">
      <c r="A25" s="56">
        <v>11</v>
      </c>
      <c r="B25" s="56">
        <v>1768</v>
      </c>
      <c r="C25" s="59">
        <v>21</v>
      </c>
      <c r="D25" s="56">
        <v>1777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1864</v>
      </c>
      <c r="C26" s="59">
        <v>21</v>
      </c>
      <c r="D26" s="56">
        <v>1872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1959</v>
      </c>
      <c r="C27" s="59">
        <v>21</v>
      </c>
      <c r="D27" s="56">
        <v>1967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2051</v>
      </c>
      <c r="C28" s="59">
        <v>21</v>
      </c>
      <c r="D28" s="56">
        <v>2061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D13/P20</f>
        <v>87.285714285714292</v>
      </c>
      <c r="Q28">
        <f>(D21-D13)/Q20</f>
        <v>97.25</v>
      </c>
      <c r="R28">
        <f>(D28-D21)/R20</f>
        <v>96</v>
      </c>
      <c r="S28">
        <f>(D35-D28)/S20</f>
        <v>99.142857142857139</v>
      </c>
      <c r="T28">
        <f>(D43-D35)/T20</f>
        <v>95.125</v>
      </c>
      <c r="U28">
        <f>(D50-D43)/U20</f>
        <v>98.142857142857139</v>
      </c>
    </row>
    <row r="29" spans="1:22" x14ac:dyDescent="0.3">
      <c r="A29" s="57">
        <v>11</v>
      </c>
      <c r="B29" s="57">
        <v>2147</v>
      </c>
      <c r="C29" s="60">
        <v>21</v>
      </c>
      <c r="D29" s="57">
        <v>2154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2237</v>
      </c>
      <c r="C30" s="60">
        <v>12</v>
      </c>
      <c r="D30" s="57">
        <v>2244</v>
      </c>
      <c r="E30" s="60"/>
      <c r="F30" s="57"/>
      <c r="G30" s="63"/>
      <c r="H30" s="63"/>
      <c r="I30" s="39"/>
      <c r="J30" s="39"/>
      <c r="K30" s="49">
        <v>0</v>
      </c>
      <c r="L30">
        <v>11</v>
      </c>
    </row>
    <row r="31" spans="1:22" x14ac:dyDescent="0.3">
      <c r="A31" s="57">
        <v>22</v>
      </c>
      <c r="B31" s="57">
        <v>2353</v>
      </c>
      <c r="C31" s="60">
        <v>23</v>
      </c>
      <c r="D31" s="57">
        <v>2363</v>
      </c>
      <c r="E31" s="60"/>
      <c r="F31" s="57"/>
      <c r="G31" s="63"/>
      <c r="H31" s="63"/>
      <c r="I31" s="39"/>
      <c r="J31" s="39"/>
      <c r="K31" s="49">
        <v>0</v>
      </c>
      <c r="L31">
        <v>22</v>
      </c>
    </row>
    <row r="32" spans="1:22" x14ac:dyDescent="0.3">
      <c r="A32" s="57">
        <v>11</v>
      </c>
      <c r="B32" s="57">
        <v>2458</v>
      </c>
      <c r="C32" s="60">
        <v>21</v>
      </c>
      <c r="D32" s="57">
        <v>2467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2553</v>
      </c>
      <c r="C33" s="60">
        <v>21</v>
      </c>
      <c r="D33" s="57">
        <v>2562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2650</v>
      </c>
      <c r="C34" s="60">
        <v>21</v>
      </c>
      <c r="D34" s="57">
        <v>2658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2745</v>
      </c>
      <c r="C35" s="60">
        <v>21</v>
      </c>
      <c r="D35" s="57">
        <v>2755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6">
        <v>11</v>
      </c>
      <c r="B36" s="56">
        <v>2842</v>
      </c>
      <c r="C36" s="59">
        <v>21</v>
      </c>
      <c r="D36" s="56">
        <v>2850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2937</v>
      </c>
      <c r="C37" s="59">
        <v>21</v>
      </c>
      <c r="D37" s="56">
        <v>2947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3032</v>
      </c>
      <c r="C38" s="59">
        <v>21</v>
      </c>
      <c r="D38" s="56">
        <v>3041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3127</v>
      </c>
      <c r="C39" s="59">
        <v>21</v>
      </c>
      <c r="D39" s="56">
        <v>3134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3221</v>
      </c>
      <c r="C40" s="59">
        <v>21</v>
      </c>
      <c r="D40" s="56">
        <v>3230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3318</v>
      </c>
      <c r="C41" s="59">
        <v>21</v>
      </c>
      <c r="D41" s="56">
        <v>3327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3413</v>
      </c>
      <c r="C42" s="59">
        <v>21</v>
      </c>
      <c r="D42" s="56">
        <v>3422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3507</v>
      </c>
      <c r="C43" s="59">
        <v>21</v>
      </c>
      <c r="D43" s="56">
        <v>3516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7">
        <v>11</v>
      </c>
      <c r="B44" s="57">
        <v>3603</v>
      </c>
      <c r="C44" s="60">
        <v>21</v>
      </c>
      <c r="D44" s="57">
        <v>3610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3698</v>
      </c>
      <c r="C45" s="60">
        <v>21</v>
      </c>
      <c r="D45" s="57">
        <v>3707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22</v>
      </c>
      <c r="B46" s="57">
        <v>3802</v>
      </c>
      <c r="C46" s="60">
        <v>14</v>
      </c>
      <c r="D46" s="57">
        <v>3816</v>
      </c>
      <c r="E46" s="60"/>
      <c r="F46" s="57"/>
      <c r="G46" s="63"/>
      <c r="H46" s="63"/>
      <c r="I46" s="39"/>
      <c r="J46" s="39"/>
      <c r="K46" s="49">
        <v>0</v>
      </c>
      <c r="L46">
        <v>21</v>
      </c>
    </row>
    <row r="47" spans="1:12" x14ac:dyDescent="0.3">
      <c r="A47" s="57">
        <v>11</v>
      </c>
      <c r="B47" s="57">
        <v>3912</v>
      </c>
      <c r="C47" s="60">
        <v>21</v>
      </c>
      <c r="D47" s="57">
        <v>3920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4005</v>
      </c>
      <c r="C48" s="60">
        <v>21</v>
      </c>
      <c r="D48" s="57">
        <v>4014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4100</v>
      </c>
      <c r="C49" s="60">
        <v>21</v>
      </c>
      <c r="D49" s="57">
        <v>4109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11</v>
      </c>
      <c r="B50" s="57">
        <v>4196</v>
      </c>
      <c r="C50" s="60">
        <v>21</v>
      </c>
      <c r="D50" s="57">
        <v>4203</v>
      </c>
      <c r="E50" s="60"/>
      <c r="F50" s="57"/>
      <c r="G50" s="63"/>
      <c r="H50" s="63"/>
      <c r="I50" s="39"/>
      <c r="J50" s="39"/>
      <c r="K50" s="49">
        <v>1</v>
      </c>
      <c r="L50">
        <v>12</v>
      </c>
    </row>
    <row r="51" spans="1:12" x14ac:dyDescent="0.3">
      <c r="A51" s="17"/>
      <c r="B51" s="17"/>
      <c r="C51" s="17"/>
      <c r="D51" s="17"/>
      <c r="E51" s="17"/>
      <c r="F51" s="17"/>
      <c r="G51" s="17"/>
      <c r="H5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142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42</v>
      </c>
      <c r="V3" s="25" t="s">
        <v>117</v>
      </c>
      <c r="W3">
        <f>COUNTA(L7:L13)</f>
        <v>7</v>
      </c>
      <c r="AA3" s="25" t="s">
        <v>117</v>
      </c>
      <c r="AB3">
        <f>COUNTA(L14:L20)</f>
        <v>7</v>
      </c>
      <c r="AF3" s="25" t="s">
        <v>117</v>
      </c>
      <c r="AG3">
        <f>COUNTA(L21:L27)</f>
        <v>7</v>
      </c>
      <c r="AK3" s="25" t="s">
        <v>117</v>
      </c>
      <c r="AL3">
        <f>COUNTA(L28:L34)</f>
        <v>7</v>
      </c>
      <c r="AP3" s="25" t="s">
        <v>117</v>
      </c>
      <c r="AQ3">
        <f>COUNTA(L35:L41)</f>
        <v>7</v>
      </c>
      <c r="AU3" s="25" t="s">
        <v>117</v>
      </c>
      <c r="AV3">
        <f>COUNTA(L42:L48)</f>
        <v>7</v>
      </c>
    </row>
    <row r="4" spans="1:48" x14ac:dyDescent="0.3">
      <c r="P4" s="25" t="s">
        <v>85</v>
      </c>
      <c r="Q4" s="26">
        <f>SUM(O7:O14)</f>
        <v>42</v>
      </c>
      <c r="V4" s="25" t="s">
        <v>118</v>
      </c>
      <c r="W4">
        <f>SUM(U7:U14)</f>
        <v>7</v>
      </c>
      <c r="AA4" s="25" t="s">
        <v>118</v>
      </c>
      <c r="AB4">
        <f>SUM(Z7:Z14)</f>
        <v>7</v>
      </c>
      <c r="AF4" s="25" t="s">
        <v>118</v>
      </c>
      <c r="AG4">
        <f>SUM(AE7:AE14)</f>
        <v>7</v>
      </c>
      <c r="AK4" s="25" t="s">
        <v>118</v>
      </c>
      <c r="AL4">
        <f>SUM(AJ7:AJ14)</f>
        <v>7</v>
      </c>
      <c r="AP4" s="25" t="s">
        <v>118</v>
      </c>
      <c r="AQ4">
        <f>SUM(AO7:AO14)</f>
        <v>7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22</v>
      </c>
      <c r="B7" s="55">
        <v>18</v>
      </c>
      <c r="C7" s="58">
        <v>23</v>
      </c>
      <c r="D7" s="55">
        <v>30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1</v>
      </c>
      <c r="P7" s="34">
        <f>O7/$Q$4</f>
        <v>2.3809523809523808E-2</v>
      </c>
      <c r="Q7" s="34">
        <f>IF(P7=0,0,(P7*((LOG(P7))/LOG(2))))</f>
        <v>-0.12838851006616095</v>
      </c>
      <c r="T7" s="34">
        <f>N7</f>
        <v>11</v>
      </c>
      <c r="U7" s="34">
        <f>COUNTIF(L7:L13,T7)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COUNTIF(L14:L20,Y7)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COUNTIF(L21:L27,AD7)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COUNTIF(L28:L34,AI7)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COUNTIF(L35:L41,AN7)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COUNTIF(L42:L48,AS7)</f>
        <v>1</v>
      </c>
      <c r="AU7" s="34">
        <f>AT7/(AV4-AT8)</f>
        <v>1</v>
      </c>
      <c r="AV7" s="34">
        <f>IF(AU7=0,0,(AU7*((LOG(AU7))/LOG(2))))</f>
        <v>0</v>
      </c>
    </row>
    <row r="8" spans="1:48" x14ac:dyDescent="0.3">
      <c r="A8" s="56">
        <v>11</v>
      </c>
      <c r="B8" s="56">
        <v>129</v>
      </c>
      <c r="C8" s="59">
        <v>21</v>
      </c>
      <c r="D8" s="56">
        <v>139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0.95238095238095233</v>
      </c>
      <c r="Q8" s="34">
        <f>IF(P8=0,0,(P8*((LOG(P8))/LOG(2))))</f>
        <v>-6.7037455134664775E-2</v>
      </c>
      <c r="T8" s="34">
        <f>N8</f>
        <v>12</v>
      </c>
      <c r="U8" s="34">
        <f>COUNTIF(L7:L13,T8)</f>
        <v>6</v>
      </c>
      <c r="V8" s="53"/>
      <c r="W8" s="54"/>
      <c r="Y8" s="34">
        <f>N8</f>
        <v>12</v>
      </c>
      <c r="Z8" s="34">
        <f>COUNTIF(L14:L20,Y8)</f>
        <v>7</v>
      </c>
      <c r="AA8" s="53"/>
      <c r="AB8" s="54"/>
      <c r="AD8" s="34">
        <f>N8</f>
        <v>12</v>
      </c>
      <c r="AE8" s="34">
        <f>COUNTIF(L21:L27,AD8)</f>
        <v>7</v>
      </c>
      <c r="AF8" s="53"/>
      <c r="AG8" s="54"/>
      <c r="AI8" s="34">
        <f>N8</f>
        <v>12</v>
      </c>
      <c r="AJ8" s="34">
        <f>COUNTIF(L28:L34,AI8)</f>
        <v>7</v>
      </c>
      <c r="AK8" s="53"/>
      <c r="AL8" s="54"/>
      <c r="AN8" s="34">
        <f>N8</f>
        <v>12</v>
      </c>
      <c r="AO8" s="34">
        <f>COUNTIF(L35:L41,AN8)</f>
        <v>7</v>
      </c>
      <c r="AP8" s="53"/>
      <c r="AQ8" s="54"/>
      <c r="AS8" s="34">
        <f>N8</f>
        <v>12</v>
      </c>
      <c r="AT8" s="34">
        <f>COUNTIF(L42:L48,AS8)</f>
        <v>6</v>
      </c>
      <c r="AU8" s="53"/>
      <c r="AV8" s="54"/>
    </row>
    <row r="9" spans="1:48" x14ac:dyDescent="0.3">
      <c r="A9" s="56">
        <v>11</v>
      </c>
      <c r="B9" s="56">
        <v>225</v>
      </c>
      <c r="C9" s="59">
        <v>21</v>
      </c>
      <c r="D9" s="56">
        <v>234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COUNTIF(L14:L20,Y9)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COUNTIF(L21:L27,AD9)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COUNTIF(L28:L34,AI9)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COUNTIF(L35:L41,AN9)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COUNTIF(L42:L48,AS9)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319</v>
      </c>
      <c r="C10" s="59">
        <v>21</v>
      </c>
      <c r="D10" s="56">
        <v>328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1</v>
      </c>
      <c r="P10" s="34">
        <f>O10/$Q$4</f>
        <v>2.3809523809523808E-2</v>
      </c>
      <c r="Q10" s="34">
        <f>IF(P10=0,0,(P10*((LOG(P10))/LOG(2))))</f>
        <v>-0.12838851006616095</v>
      </c>
      <c r="T10" s="34">
        <f>N10</f>
        <v>22</v>
      </c>
      <c r="U10" s="34">
        <f>COUNTIF(L7:L13,T10)</f>
        <v>1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COUNTIF(L14:L20,Y10)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COUNTIF(L21:L27,AD10)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COUNTIF(L28:L34,AI10)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COUNTIF(L35:L41,AN10)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COUNTIF(L42:L48,AS10)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6">
        <v>11</v>
      </c>
      <c r="B11" s="56">
        <v>415</v>
      </c>
      <c r="C11" s="59">
        <v>21</v>
      </c>
      <c r="D11" s="56">
        <v>422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COUNTIF(L14:L20,Y11)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COUNTIF(L21:L27,AD11)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COUNTIF(L28:L34,AI11)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COUNTIF(L35:L41,AN11)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COUNTIF(L42:L48,AS11)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509</v>
      </c>
      <c r="C12" s="59">
        <v>21</v>
      </c>
      <c r="D12" s="56">
        <v>516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COUNTIF(L14:L20,Y12)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COUNTIF(L21:L27,AD12)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COUNTIF(L28:L34,AI12)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COUNTIF(L35:L41,AN12)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COUNTIF(L42:L48,AS12)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605</v>
      </c>
      <c r="C13" s="59">
        <v>21</v>
      </c>
      <c r="D13" s="56">
        <v>614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COUNTIF(L14:L20,Y13)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COUNTIF(L21:L27,AD13)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COUNTIF(L28:L34,AI13)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COUNTIF(L35:L41,AN13)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COUNTIF(L42:L48,AS13)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703</v>
      </c>
      <c r="C14" s="60">
        <v>21</v>
      </c>
      <c r="D14" s="57">
        <v>711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COUNTIF(L14:L20,Y14)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COUNTIF(L21:L27,AD14)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COUNTIF(L28:L34,AI14)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COUNTIF(L35:L41,AN14)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COUNTIF(L42:L48,AS14)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795</v>
      </c>
      <c r="C15" s="60">
        <v>21</v>
      </c>
      <c r="D15" s="57">
        <v>805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0.3238144752669867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 t="e">
        <f>SUM(AK7:AK14)</f>
        <v>#DIV/0!</v>
      </c>
      <c r="AL15" t="e">
        <f>-SUM(AL7:AL14)</f>
        <v>#DIV/0!</v>
      </c>
      <c r="AP15" t="e">
        <f>SUM(AP7:AP14)</f>
        <v>#DIV/0!</v>
      </c>
      <c r="AQ15" t="e">
        <f>-SUM(AQ7:AQ14)</f>
        <v>#DIV/0!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890</v>
      </c>
      <c r="C16" s="60">
        <v>21</v>
      </c>
      <c r="D16" s="57">
        <v>900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6.0051078206022804E-2</v>
      </c>
      <c r="V16" s="27" t="s">
        <v>116</v>
      </c>
      <c r="W16" s="27">
        <f>W15/(LOG(W4)/LOG(2))</f>
        <v>0</v>
      </c>
      <c r="AA16" s="27" t="s">
        <v>119</v>
      </c>
      <c r="AB16" s="27" t="e">
        <f>AB15/(LOG(AB4)/LOG(2))</f>
        <v>#DIV/0!</v>
      </c>
      <c r="AF16" s="27" t="s">
        <v>120</v>
      </c>
      <c r="AG16" s="27" t="e">
        <f>AG15/(LOG(AG4)/LOG(2))</f>
        <v>#DIV/0!</v>
      </c>
      <c r="AK16" s="27" t="s">
        <v>121</v>
      </c>
      <c r="AL16" s="27" t="e">
        <f>AL15/(LOG(AL4)/LOG(2))</f>
        <v>#DIV/0!</v>
      </c>
      <c r="AP16" s="27" t="s">
        <v>122</v>
      </c>
      <c r="AQ16" s="27" t="e">
        <f>AQ15/(LOG(AQ4)/LOG(2))</f>
        <v>#DIV/0!</v>
      </c>
      <c r="AU16" s="27" t="s">
        <v>123</v>
      </c>
      <c r="AV16" s="27">
        <f>AV15/(LOG(AV4)/LOG(2))</f>
        <v>0</v>
      </c>
    </row>
    <row r="17" spans="1:22" x14ac:dyDescent="0.3">
      <c r="A17" s="57">
        <v>11</v>
      </c>
      <c r="B17" s="57">
        <v>985</v>
      </c>
      <c r="C17" s="60">
        <v>21</v>
      </c>
      <c r="D17" s="57">
        <v>994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1082</v>
      </c>
      <c r="C18" s="60">
        <v>21</v>
      </c>
      <c r="D18" s="57">
        <v>1091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1177</v>
      </c>
      <c r="C19" s="60">
        <v>21</v>
      </c>
      <c r="D19" s="57">
        <v>1186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1274</v>
      </c>
      <c r="C20" s="60">
        <v>21</v>
      </c>
      <c r="D20" s="57">
        <v>1281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COUNTIF(L7:L48,G3)</f>
        <v>40</v>
      </c>
      <c r="O20" s="38"/>
      <c r="P20" s="45">
        <v>7</v>
      </c>
      <c r="Q20" s="45">
        <v>7</v>
      </c>
      <c r="R20" s="45">
        <v>7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11</v>
      </c>
      <c r="B21" s="56">
        <v>1369</v>
      </c>
      <c r="C21" s="59">
        <v>21</v>
      </c>
      <c r="D21" s="56">
        <v>1376</v>
      </c>
      <c r="E21" s="59"/>
      <c r="F21" s="56"/>
      <c r="G21" s="62"/>
      <c r="H21" s="62"/>
      <c r="I21" s="40"/>
      <c r="J21" s="40"/>
      <c r="K21" s="41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1463</v>
      </c>
      <c r="C22" s="59">
        <v>21</v>
      </c>
      <c r="D22" s="56">
        <v>1470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1556</v>
      </c>
      <c r="C23" s="59">
        <v>21</v>
      </c>
      <c r="D23" s="56">
        <v>1565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1650</v>
      </c>
      <c r="C24" s="59">
        <v>21</v>
      </c>
      <c r="D24" s="56">
        <v>1659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6</v>
      </c>
      <c r="Q24" s="45">
        <f>Z8</f>
        <v>7</v>
      </c>
      <c r="R24" s="45">
        <f>AE8</f>
        <v>7</v>
      </c>
      <c r="S24" s="45">
        <f>AJ8</f>
        <v>7</v>
      </c>
      <c r="T24" s="45">
        <f>AO8</f>
        <v>7</v>
      </c>
      <c r="U24" s="45">
        <f>AT8</f>
        <v>6</v>
      </c>
      <c r="V24" s="43"/>
    </row>
    <row r="25" spans="1:22" x14ac:dyDescent="0.3">
      <c r="A25" s="56">
        <v>11</v>
      </c>
      <c r="B25" s="56">
        <v>1745</v>
      </c>
      <c r="C25" s="59">
        <v>21</v>
      </c>
      <c r="D25" s="56">
        <v>1754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1843</v>
      </c>
      <c r="C26" s="59">
        <v>21</v>
      </c>
      <c r="D26" s="56">
        <v>1851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1938</v>
      </c>
      <c r="C27" s="59">
        <v>21</v>
      </c>
      <c r="D27" s="56">
        <v>1947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2032</v>
      </c>
      <c r="C28" s="60">
        <v>21</v>
      </c>
      <c r="D28" s="57">
        <v>2042</v>
      </c>
      <c r="E28" s="60"/>
      <c r="F28" s="57"/>
      <c r="G28" s="63"/>
      <c r="H28" s="63"/>
      <c r="I28" s="39"/>
      <c r="J28" s="39"/>
      <c r="K28" s="49">
        <v>0</v>
      </c>
      <c r="L28">
        <v>12</v>
      </c>
      <c r="N28" s="39"/>
      <c r="O28" s="48" t="s">
        <v>109</v>
      </c>
      <c r="P28">
        <f>D13/P20</f>
        <v>87.714285714285708</v>
      </c>
      <c r="Q28">
        <f>(D20-D13)/Q20</f>
        <v>95.285714285714292</v>
      </c>
      <c r="R28">
        <f>(D27-D20)/R20</f>
        <v>95.142857142857139</v>
      </c>
      <c r="S28">
        <f>(D34-D27)/S20</f>
        <v>93.857142857142861</v>
      </c>
      <c r="T28">
        <f>(D41-D34)/T20</f>
        <v>94</v>
      </c>
      <c r="U28">
        <f>(D48-D41)/U20</f>
        <v>96.285714285714292</v>
      </c>
    </row>
    <row r="29" spans="1:22" x14ac:dyDescent="0.3">
      <c r="A29" s="57">
        <v>11</v>
      </c>
      <c r="B29" s="57">
        <v>2128</v>
      </c>
      <c r="C29" s="60">
        <v>21</v>
      </c>
      <c r="D29" s="57">
        <v>2135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2219</v>
      </c>
      <c r="C30" s="60">
        <v>21</v>
      </c>
      <c r="D30" s="57">
        <v>2228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2315</v>
      </c>
      <c r="C31" s="60">
        <v>21</v>
      </c>
      <c r="D31" s="57">
        <v>2322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2409</v>
      </c>
      <c r="C32" s="60">
        <v>21</v>
      </c>
      <c r="D32" s="57">
        <v>2416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2502</v>
      </c>
      <c r="C33" s="60">
        <v>21</v>
      </c>
      <c r="D33" s="57">
        <v>2509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2595</v>
      </c>
      <c r="C34" s="60">
        <v>21</v>
      </c>
      <c r="D34" s="57">
        <v>2604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6">
        <v>11</v>
      </c>
      <c r="B35" s="56">
        <v>2689</v>
      </c>
      <c r="C35" s="59">
        <v>21</v>
      </c>
      <c r="D35" s="56">
        <v>2698</v>
      </c>
      <c r="E35" s="59"/>
      <c r="F35" s="56"/>
      <c r="G35" s="62"/>
      <c r="H35" s="62"/>
      <c r="I35" s="40"/>
      <c r="J35" s="40"/>
      <c r="K35" s="41">
        <v>0</v>
      </c>
      <c r="L35">
        <v>12</v>
      </c>
    </row>
    <row r="36" spans="1:12" x14ac:dyDescent="0.3">
      <c r="A36" s="56">
        <v>11</v>
      </c>
      <c r="B36" s="56">
        <v>2786</v>
      </c>
      <c r="C36" s="59">
        <v>21</v>
      </c>
      <c r="D36" s="56">
        <v>2793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2879</v>
      </c>
      <c r="C37" s="59">
        <v>21</v>
      </c>
      <c r="D37" s="56">
        <v>2888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2973</v>
      </c>
      <c r="C38" s="59">
        <v>21</v>
      </c>
      <c r="D38" s="56">
        <v>2980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3066</v>
      </c>
      <c r="C39" s="59">
        <v>21</v>
      </c>
      <c r="D39" s="56">
        <v>3075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3162</v>
      </c>
      <c r="C40" s="59">
        <v>21</v>
      </c>
      <c r="D40" s="56">
        <v>3169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3253</v>
      </c>
      <c r="C41" s="59">
        <v>21</v>
      </c>
      <c r="D41" s="56">
        <v>3262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7">
        <v>11</v>
      </c>
      <c r="B42" s="57">
        <v>3344</v>
      </c>
      <c r="C42" s="60">
        <v>12</v>
      </c>
      <c r="D42" s="57">
        <v>3350</v>
      </c>
      <c r="E42" s="60"/>
      <c r="F42" s="57"/>
      <c r="G42" s="63"/>
      <c r="H42" s="63"/>
      <c r="I42" s="39"/>
      <c r="J42" s="39"/>
      <c r="K42" s="49">
        <v>0</v>
      </c>
      <c r="L42">
        <v>11</v>
      </c>
    </row>
    <row r="43" spans="1:12" x14ac:dyDescent="0.3">
      <c r="A43" s="57">
        <v>11</v>
      </c>
      <c r="B43" s="57">
        <v>3447</v>
      </c>
      <c r="C43" s="60">
        <v>21</v>
      </c>
      <c r="D43" s="57">
        <v>3457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3543</v>
      </c>
      <c r="C44" s="60">
        <v>21</v>
      </c>
      <c r="D44" s="57">
        <v>3550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3642</v>
      </c>
      <c r="C45" s="60">
        <v>21</v>
      </c>
      <c r="D45" s="57">
        <v>3651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3736</v>
      </c>
      <c r="C46" s="60">
        <v>21</v>
      </c>
      <c r="D46" s="57">
        <v>3745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3832</v>
      </c>
      <c r="C47" s="60">
        <v>21</v>
      </c>
      <c r="D47" s="57">
        <v>3842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3927</v>
      </c>
      <c r="C48" s="60">
        <v>21</v>
      </c>
      <c r="D48" s="57">
        <v>3936</v>
      </c>
      <c r="E48" s="60"/>
      <c r="F48" s="57"/>
      <c r="G48" s="63"/>
      <c r="H48" s="63"/>
      <c r="I48" s="39"/>
      <c r="J48" s="39"/>
      <c r="K48" s="49">
        <v>1</v>
      </c>
      <c r="L48">
        <v>12</v>
      </c>
    </row>
    <row r="49" spans="1:8" x14ac:dyDescent="0.3">
      <c r="A49" s="17"/>
      <c r="B49" s="17"/>
      <c r="C49" s="17"/>
      <c r="D49" s="17"/>
      <c r="E49" s="17"/>
      <c r="F49" s="17"/>
      <c r="G49" s="17"/>
      <c r="H4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143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43</v>
      </c>
      <c r="V3" s="25" t="s">
        <v>117</v>
      </c>
      <c r="W3">
        <f>COUNTA(L7:L13)</f>
        <v>7</v>
      </c>
      <c r="AA3" s="25" t="s">
        <v>117</v>
      </c>
      <c r="AB3">
        <f>COUNTA(L14:L20)</f>
        <v>7</v>
      </c>
      <c r="AF3" s="25" t="s">
        <v>117</v>
      </c>
      <c r="AG3">
        <f>COUNTA(L21:L28)</f>
        <v>8</v>
      </c>
      <c r="AK3" s="25" t="s">
        <v>117</v>
      </c>
      <c r="AL3">
        <f>COUNTA(L29:L35)</f>
        <v>7</v>
      </c>
      <c r="AP3" s="25" t="s">
        <v>117</v>
      </c>
      <c r="AQ3">
        <f>COUNTA(L36:L42)</f>
        <v>7</v>
      </c>
      <c r="AU3" s="25" t="s">
        <v>117</v>
      </c>
      <c r="AV3">
        <f>COUNTA(L43:L49)</f>
        <v>7</v>
      </c>
    </row>
    <row r="4" spans="1:48" x14ac:dyDescent="0.3">
      <c r="P4" s="25" t="s">
        <v>85</v>
      </c>
      <c r="Q4" s="26">
        <f>SUM(O7:O14)</f>
        <v>43</v>
      </c>
      <c r="V4" s="25" t="s">
        <v>118</v>
      </c>
      <c r="W4">
        <f>SUM(U7:U14)</f>
        <v>7</v>
      </c>
      <c r="AA4" s="25" t="s">
        <v>118</v>
      </c>
      <c r="AB4">
        <f>SUM(Z7:Z14)</f>
        <v>7</v>
      </c>
      <c r="AF4" s="25" t="s">
        <v>118</v>
      </c>
      <c r="AG4">
        <f>SUM(AE7:AE14)</f>
        <v>8</v>
      </c>
      <c r="AK4" s="25" t="s">
        <v>118</v>
      </c>
      <c r="AL4">
        <f>SUM(AJ7:AJ14)</f>
        <v>7</v>
      </c>
      <c r="AP4" s="25" t="s">
        <v>118</v>
      </c>
      <c r="AQ4">
        <f>SUM(AO7:AO14)</f>
        <v>7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9</v>
      </c>
      <c r="C7" s="58">
        <v>12</v>
      </c>
      <c r="D7" s="55">
        <v>33</v>
      </c>
      <c r="E7" s="58"/>
      <c r="F7" s="55"/>
      <c r="G7" s="61"/>
      <c r="H7" s="61"/>
      <c r="I7" s="40"/>
      <c r="J7" s="40"/>
      <c r="K7" s="41">
        <v>0</v>
      </c>
      <c r="L7">
        <v>11</v>
      </c>
      <c r="N7" s="34">
        <v>11</v>
      </c>
      <c r="O7" s="34">
        <f>COUNTIF($L$7:$L$500,N7)</f>
        <v>3</v>
      </c>
      <c r="P7" s="34">
        <f>O7/$Q$4</f>
        <v>6.9767441860465115E-2</v>
      </c>
      <c r="Q7" s="34">
        <f>IF(P7=0,0,(P7*((LOG(P7))/LOG(2))))</f>
        <v>-0.26799783167308894</v>
      </c>
      <c r="T7" s="34">
        <f>N7</f>
        <v>11</v>
      </c>
      <c r="U7" s="34">
        <f>COUNTIF(L7:L13,T7)</f>
        <v>2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COUNTIF(L14:L20,Y7)</f>
        <v>1</v>
      </c>
      <c r="AA7" s="34">
        <f>Z7/(AB4-Z8)</f>
        <v>1</v>
      </c>
      <c r="AB7" s="34">
        <f>IF(AA7=0,0,(AA7*((LOG(AA7))/LOG(2))))</f>
        <v>0</v>
      </c>
      <c r="AD7" s="34">
        <f>N7</f>
        <v>11</v>
      </c>
      <c r="AE7" s="34">
        <f>COUNTIF(L21:L28,AD7)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COUNTIF(L29:L35,AI7)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COUNTIF(L36:L42,AN7)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COUNTIF(L43:L49,AS7)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11</v>
      </c>
      <c r="B8" s="56">
        <v>130</v>
      </c>
      <c r="C8" s="59">
        <v>12</v>
      </c>
      <c r="D8" s="56">
        <v>138</v>
      </c>
      <c r="E8" s="59"/>
      <c r="F8" s="56"/>
      <c r="G8" s="62"/>
      <c r="H8" s="62"/>
      <c r="I8" s="40"/>
      <c r="J8" s="40"/>
      <c r="K8" s="41">
        <v>0</v>
      </c>
      <c r="L8">
        <v>11</v>
      </c>
      <c r="N8" s="34">
        <v>12</v>
      </c>
      <c r="O8" s="34">
        <f>COUNTIF($L$7:$L$500,N8)</f>
        <v>40</v>
      </c>
      <c r="P8" s="34">
        <f>O8/$Q$4</f>
        <v>0.93023255813953487</v>
      </c>
      <c r="Q8" s="34">
        <f>IF(P8=0,0,(P8*((LOG(P8))/LOG(2))))</f>
        <v>-9.7057357967195917E-2</v>
      </c>
      <c r="T8" s="34">
        <f>N8</f>
        <v>12</v>
      </c>
      <c r="U8" s="34">
        <f>COUNTIF(L7:L13,T8)</f>
        <v>5</v>
      </c>
      <c r="V8" s="53"/>
      <c r="W8" s="54"/>
      <c r="Y8" s="34">
        <f>N8</f>
        <v>12</v>
      </c>
      <c r="Z8" s="34">
        <f>COUNTIF(L14:L20,Y8)</f>
        <v>6</v>
      </c>
      <c r="AA8" s="53"/>
      <c r="AB8" s="54"/>
      <c r="AD8" s="34">
        <f>N8</f>
        <v>12</v>
      </c>
      <c r="AE8" s="34">
        <f>COUNTIF(L21:L28,AD8)</f>
        <v>8</v>
      </c>
      <c r="AF8" s="53"/>
      <c r="AG8" s="54"/>
      <c r="AI8" s="34">
        <f>N8</f>
        <v>12</v>
      </c>
      <c r="AJ8" s="34">
        <f>COUNTIF(L29:L35,AI8)</f>
        <v>7</v>
      </c>
      <c r="AK8" s="53"/>
      <c r="AL8" s="54"/>
      <c r="AN8" s="34">
        <f>N8</f>
        <v>12</v>
      </c>
      <c r="AO8" s="34">
        <f>COUNTIF(L36:L42,AN8)</f>
        <v>7</v>
      </c>
      <c r="AP8" s="53"/>
      <c r="AQ8" s="54"/>
      <c r="AS8" s="34">
        <f>N8</f>
        <v>12</v>
      </c>
      <c r="AT8" s="34">
        <f>COUNTIF(L43:L49,AS8)</f>
        <v>7</v>
      </c>
      <c r="AU8" s="53"/>
      <c r="AV8" s="54"/>
    </row>
    <row r="9" spans="1:48" x14ac:dyDescent="0.3">
      <c r="A9" s="56">
        <v>11</v>
      </c>
      <c r="B9" s="56">
        <v>234</v>
      </c>
      <c r="C9" s="59">
        <v>21</v>
      </c>
      <c r="D9" s="56">
        <v>244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COUNTIF(L14:L20,Y9)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COUNTIF(L21:L28,AD9)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COUNTIF(L29:L35,AI9)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COUNTIF(L36:L42,AN9)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COUNTIF(L43:L49,AS9)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11</v>
      </c>
      <c r="B10" s="56">
        <v>330</v>
      </c>
      <c r="C10" s="59">
        <v>21</v>
      </c>
      <c r="D10" s="56">
        <v>338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22</v>
      </c>
      <c r="U10" s="34">
        <f>COUNTIF(L7:L13,T10)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COUNTIF(L14:L20,Y10)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COUNTIF(L21:L28,AD10)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COUNTIF(L29:L35,AI10)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COUNTIF(L36:L42,AN10)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COUNTIF(L43:L49,AS10)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429</v>
      </c>
      <c r="C11" s="59">
        <v>21</v>
      </c>
      <c r="D11" s="56">
        <v>450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COUNTIF(L14:L20,Y11)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COUNTIF(L21:L28,AD11)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COUNTIF(L29:L35,AI11)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COUNTIF(L36:L42,AN11)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COUNTIF(L43:L49,AS11)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11</v>
      </c>
      <c r="B12" s="56">
        <v>536</v>
      </c>
      <c r="C12" s="59">
        <v>21</v>
      </c>
      <c r="D12" s="56">
        <v>546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COUNTIF(L14:L20,Y12)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COUNTIF(L21:L28,AD12)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COUNTIF(L29:L35,AI12)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COUNTIF(L36:L42,AN12)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COUNTIF(L43:L49,AS12)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633</v>
      </c>
      <c r="C13" s="59">
        <v>21</v>
      </c>
      <c r="D13" s="56">
        <v>643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COUNTIF(L14:L20,Y13)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COUNTIF(L21:L28,AD13)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COUNTIF(L29:L35,AI13)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COUNTIF(L36:L42,AN13)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COUNTIF(L43:L49,AS13)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7">
        <v>11</v>
      </c>
      <c r="B14" s="57">
        <v>729</v>
      </c>
      <c r="C14" s="60">
        <v>12</v>
      </c>
      <c r="D14" s="57">
        <v>733</v>
      </c>
      <c r="E14" s="60"/>
      <c r="F14" s="57"/>
      <c r="G14" s="63"/>
      <c r="H14" s="63"/>
      <c r="I14" s="39"/>
      <c r="J14" s="39"/>
      <c r="K14" s="49">
        <v>0</v>
      </c>
      <c r="L14">
        <v>11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COUNTIF(L14:L20,Y14)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COUNTIF(L21:L28,AD14)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COUNTIF(L29:L35,AI14)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COUNTIF(L36:L42,AN14)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COUNTIF(L43:L49,AS14)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832</v>
      </c>
      <c r="C15" s="60">
        <v>21</v>
      </c>
      <c r="D15" s="57">
        <v>841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0.36505518964028483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 t="e">
        <f>SUM(AF7:AF14)</f>
        <v>#DIV/0!</v>
      </c>
      <c r="AG15" t="e">
        <f>-SUM(AG7:AG14)</f>
        <v>#DIV/0!</v>
      </c>
      <c r="AK15" t="e">
        <f>SUM(AK7:AK14)</f>
        <v>#DIV/0!</v>
      </c>
      <c r="AL15" t="e">
        <f>-SUM(AL7:AL14)</f>
        <v>#DIV/0!</v>
      </c>
      <c r="AP15" t="e">
        <f>SUM(AP7:AP14)</f>
        <v>#DIV/0!</v>
      </c>
      <c r="AQ15" t="e">
        <f>-SUM(AQ7:AQ14)</f>
        <v>#DIV/0!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11</v>
      </c>
      <c r="B16" s="57">
        <v>935</v>
      </c>
      <c r="C16" s="60">
        <v>21</v>
      </c>
      <c r="D16" s="57">
        <v>944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6.7275594933687746E-2</v>
      </c>
      <c r="V16" s="27" t="s">
        <v>116</v>
      </c>
      <c r="W16" s="27">
        <f>W15/(LOG(W4)/LOG(2))</f>
        <v>0</v>
      </c>
      <c r="AA16" s="27" t="s">
        <v>119</v>
      </c>
      <c r="AB16" s="27">
        <f>AB15/(LOG(AB4)/LOG(2))</f>
        <v>0</v>
      </c>
      <c r="AF16" s="27" t="s">
        <v>120</v>
      </c>
      <c r="AG16" s="27" t="e">
        <f>AG15/(LOG(AG4)/LOG(2))</f>
        <v>#DIV/0!</v>
      </c>
      <c r="AK16" s="27" t="s">
        <v>121</v>
      </c>
      <c r="AL16" s="27" t="e">
        <f>AL15/(LOG(AL4)/LOG(2))</f>
        <v>#DIV/0!</v>
      </c>
      <c r="AP16" s="27" t="s">
        <v>122</v>
      </c>
      <c r="AQ16" s="27" t="e">
        <f>AQ15/(LOG(AQ4)/LOG(2))</f>
        <v>#DIV/0!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11</v>
      </c>
      <c r="B17" s="57">
        <v>1034</v>
      </c>
      <c r="C17" s="60">
        <v>21</v>
      </c>
      <c r="D17" s="57">
        <v>1043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1130</v>
      </c>
      <c r="C18" s="60">
        <v>21</v>
      </c>
      <c r="D18" s="57">
        <v>1139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1226</v>
      </c>
      <c r="C19" s="60">
        <v>21</v>
      </c>
      <c r="D19" s="57">
        <v>1235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1322</v>
      </c>
      <c r="C20" s="60">
        <v>21</v>
      </c>
      <c r="D20" s="57">
        <v>1343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COUNTIF(L7:L49,G3)</f>
        <v>40</v>
      </c>
      <c r="O20" s="38"/>
      <c r="P20" s="45">
        <v>7</v>
      </c>
      <c r="Q20" s="45">
        <v>7</v>
      </c>
      <c r="R20" s="45">
        <v>8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11</v>
      </c>
      <c r="B21" s="56">
        <v>1432</v>
      </c>
      <c r="C21" s="59">
        <v>21</v>
      </c>
      <c r="D21" s="56">
        <v>1439</v>
      </c>
      <c r="E21" s="59"/>
      <c r="F21" s="56"/>
      <c r="G21" s="62"/>
      <c r="H21" s="62"/>
      <c r="I21" s="40"/>
      <c r="J21" s="40"/>
      <c r="K21" s="41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1527</v>
      </c>
      <c r="C22" s="59">
        <v>21</v>
      </c>
      <c r="D22" s="56">
        <v>1535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1622</v>
      </c>
      <c r="C23" s="59">
        <v>21</v>
      </c>
      <c r="D23" s="56">
        <v>1630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1716</v>
      </c>
      <c r="C24" s="59">
        <v>21</v>
      </c>
      <c r="D24" s="56">
        <v>1724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5</v>
      </c>
      <c r="Q24" s="45">
        <f>Z8</f>
        <v>6</v>
      </c>
      <c r="R24" s="45">
        <f>AE8</f>
        <v>8</v>
      </c>
      <c r="S24" s="45">
        <f>AJ8</f>
        <v>7</v>
      </c>
      <c r="T24" s="45">
        <f>AO8</f>
        <v>7</v>
      </c>
      <c r="U24" s="45">
        <f>AT8</f>
        <v>7</v>
      </c>
      <c r="V24" s="43"/>
    </row>
    <row r="25" spans="1:22" x14ac:dyDescent="0.3">
      <c r="A25" s="56">
        <v>11</v>
      </c>
      <c r="B25" s="56">
        <v>1811</v>
      </c>
      <c r="C25" s="59">
        <v>21</v>
      </c>
      <c r="D25" s="56">
        <v>1820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1906</v>
      </c>
      <c r="C26" s="59">
        <v>21</v>
      </c>
      <c r="D26" s="56">
        <v>1914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2002</v>
      </c>
      <c r="C27" s="59">
        <v>21</v>
      </c>
      <c r="D27" s="56">
        <v>2009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2096</v>
      </c>
      <c r="C28" s="59">
        <v>21</v>
      </c>
      <c r="D28" s="56">
        <v>2105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D13/P20</f>
        <v>91.857142857142861</v>
      </c>
      <c r="Q28">
        <f>(D20-D13)/Q20</f>
        <v>100</v>
      </c>
      <c r="R28">
        <f>(D28-D20)/R20</f>
        <v>95.25</v>
      </c>
      <c r="S28">
        <f>(D35-D28)/S20</f>
        <v>96.857142857142861</v>
      </c>
      <c r="T28">
        <f>(D42-D35)/T20</f>
        <v>95</v>
      </c>
      <c r="U28">
        <f>(D49-D42)/U20</f>
        <v>94.714285714285708</v>
      </c>
    </row>
    <row r="29" spans="1:22" x14ac:dyDescent="0.3">
      <c r="A29" s="57">
        <v>11</v>
      </c>
      <c r="B29" s="57">
        <v>2191</v>
      </c>
      <c r="C29" s="60">
        <v>21</v>
      </c>
      <c r="D29" s="57">
        <v>2200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2290</v>
      </c>
      <c r="C30" s="60">
        <v>21</v>
      </c>
      <c r="D30" s="57">
        <v>2298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2385</v>
      </c>
      <c r="C31" s="60">
        <v>21</v>
      </c>
      <c r="D31" s="57">
        <v>2394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2481</v>
      </c>
      <c r="C32" s="60">
        <v>21</v>
      </c>
      <c r="D32" s="57">
        <v>2488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2576</v>
      </c>
      <c r="C33" s="60">
        <v>21</v>
      </c>
      <c r="D33" s="57">
        <v>2583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2670</v>
      </c>
      <c r="C34" s="60">
        <v>21</v>
      </c>
      <c r="D34" s="57">
        <v>2679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2766</v>
      </c>
      <c r="C35" s="60">
        <v>21</v>
      </c>
      <c r="D35" s="57">
        <v>2783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6">
        <v>11</v>
      </c>
      <c r="B36" s="56">
        <v>2869</v>
      </c>
      <c r="C36" s="59">
        <v>21</v>
      </c>
      <c r="D36" s="56">
        <v>2877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2965</v>
      </c>
      <c r="C37" s="59">
        <v>21</v>
      </c>
      <c r="D37" s="56">
        <v>2974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3061</v>
      </c>
      <c r="C38" s="59">
        <v>21</v>
      </c>
      <c r="D38" s="56">
        <v>3070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3158</v>
      </c>
      <c r="C39" s="59">
        <v>21</v>
      </c>
      <c r="D39" s="56">
        <v>3166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3250</v>
      </c>
      <c r="C40" s="59">
        <v>21</v>
      </c>
      <c r="D40" s="56">
        <v>3260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3346</v>
      </c>
      <c r="C41" s="59">
        <v>21</v>
      </c>
      <c r="D41" s="56">
        <v>3355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3441</v>
      </c>
      <c r="C42" s="59">
        <v>21</v>
      </c>
      <c r="D42" s="56">
        <v>3448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7">
        <v>11</v>
      </c>
      <c r="B43" s="57">
        <v>3533</v>
      </c>
      <c r="C43" s="60">
        <v>21</v>
      </c>
      <c r="D43" s="57">
        <v>3542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3628</v>
      </c>
      <c r="C44" s="60">
        <v>21</v>
      </c>
      <c r="D44" s="57">
        <v>3635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3724</v>
      </c>
      <c r="C45" s="60">
        <v>21</v>
      </c>
      <c r="D45" s="57">
        <v>3733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3821</v>
      </c>
      <c r="C46" s="60">
        <v>21</v>
      </c>
      <c r="D46" s="57">
        <v>3828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3916</v>
      </c>
      <c r="C47" s="60">
        <v>21</v>
      </c>
      <c r="D47" s="57">
        <v>3925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4011</v>
      </c>
      <c r="C48" s="60">
        <v>21</v>
      </c>
      <c r="D48" s="57">
        <v>4019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4103</v>
      </c>
      <c r="C49" s="60">
        <v>21</v>
      </c>
      <c r="D49" s="57">
        <v>4111</v>
      </c>
      <c r="E49" s="60"/>
      <c r="F49" s="57"/>
      <c r="G49" s="63"/>
      <c r="H49" s="63"/>
      <c r="I49" s="39"/>
      <c r="J49" s="39"/>
      <c r="K49" s="49">
        <v>1</v>
      </c>
      <c r="L49">
        <v>12</v>
      </c>
    </row>
    <row r="50" spans="1:12" x14ac:dyDescent="0.3">
      <c r="A50" s="17"/>
      <c r="B50" s="17"/>
      <c r="C50" s="17"/>
      <c r="D50" s="17"/>
      <c r="E50" s="17"/>
      <c r="F50" s="17"/>
      <c r="G50" s="17"/>
      <c r="H5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144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47</v>
      </c>
      <c r="V3" s="25" t="s">
        <v>117</v>
      </c>
      <c r="W3">
        <f>COUNTA(L7:L14)</f>
        <v>8</v>
      </c>
      <c r="AA3" s="25" t="s">
        <v>117</v>
      </c>
      <c r="AB3">
        <f>COUNTA(L15:L22)</f>
        <v>8</v>
      </c>
      <c r="AF3" s="25" t="s">
        <v>117</v>
      </c>
      <c r="AG3">
        <f>COUNTA(L23:L29)</f>
        <v>7</v>
      </c>
      <c r="AK3" s="25" t="s">
        <v>117</v>
      </c>
      <c r="AL3">
        <f>COUNTA(L30:L37)</f>
        <v>8</v>
      </c>
      <c r="AP3" s="25" t="s">
        <v>117</v>
      </c>
      <c r="AQ3">
        <f>COUNTA(L38:L45)</f>
        <v>8</v>
      </c>
      <c r="AU3" s="25" t="s">
        <v>117</v>
      </c>
      <c r="AV3">
        <f>COUNTA(L46:L53)</f>
        <v>8</v>
      </c>
    </row>
    <row r="4" spans="1:48" x14ac:dyDescent="0.3">
      <c r="P4" s="25" t="s">
        <v>85</v>
      </c>
      <c r="Q4" s="26">
        <f>SUM(O7:O14)</f>
        <v>47</v>
      </c>
      <c r="V4" s="25" t="s">
        <v>118</v>
      </c>
      <c r="W4">
        <f>SUM(U7:U14)</f>
        <v>8</v>
      </c>
      <c r="AA4" s="25" t="s">
        <v>118</v>
      </c>
      <c r="AB4">
        <f>SUM(Z7:Z14)</f>
        <v>8</v>
      </c>
      <c r="AF4" s="25" t="s">
        <v>118</v>
      </c>
      <c r="AG4">
        <f>SUM(AE7:AE14)</f>
        <v>7</v>
      </c>
      <c r="AK4" s="25" t="s">
        <v>118</v>
      </c>
      <c r="AL4">
        <f>SUM(AJ7:AJ14)</f>
        <v>8</v>
      </c>
      <c r="AP4" s="25" t="s">
        <v>118</v>
      </c>
      <c r="AQ4">
        <f>SUM(AO7:AO14)</f>
        <v>8</v>
      </c>
      <c r="AU4" s="25" t="s">
        <v>118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22</v>
      </c>
      <c r="B7" s="55">
        <v>18</v>
      </c>
      <c r="C7" s="58">
        <v>14</v>
      </c>
      <c r="D7" s="55">
        <v>30</v>
      </c>
      <c r="E7" s="58"/>
      <c r="F7" s="55"/>
      <c r="G7" s="61"/>
      <c r="H7" s="61"/>
      <c r="I7" s="40"/>
      <c r="J7" s="40"/>
      <c r="K7" s="41">
        <v>0</v>
      </c>
      <c r="L7">
        <v>21</v>
      </c>
      <c r="N7" s="34">
        <v>11</v>
      </c>
      <c r="O7" s="34">
        <f>COUNTIF($L$7:$L$500,N7)</f>
        <v>2</v>
      </c>
      <c r="P7" s="34">
        <f>O7/$Q$4</f>
        <v>4.2553191489361701E-2</v>
      </c>
      <c r="Q7" s="34">
        <f>IF(P7=0,0,(P7*((LOG(P7))/LOG(2))))</f>
        <v>-0.19381229156075053</v>
      </c>
      <c r="T7" s="34">
        <f>N7</f>
        <v>11</v>
      </c>
      <c r="U7" s="34">
        <f>COUNTIF(L7:L14,T7)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COUNTIF(L15:L22,Y7)</f>
        <v>1</v>
      </c>
      <c r="AA7" s="34">
        <f>Z7/(AB4-Z8)</f>
        <v>1</v>
      </c>
      <c r="AB7" s="34">
        <f>IF(AA7=0,0,(AA7*((LOG(AA7))/LOG(2))))</f>
        <v>0</v>
      </c>
      <c r="AD7" s="34">
        <f>N7</f>
        <v>11</v>
      </c>
      <c r="AE7" s="34">
        <f>COUNTIF(L23:L29,AD7)</f>
        <v>1</v>
      </c>
      <c r="AF7" s="34">
        <f>AE7/(AG4-AE8)</f>
        <v>1</v>
      </c>
      <c r="AG7" s="34">
        <f>IF(AF7=0,0,(AF7*((LOG(AF7))/LOG(2))))</f>
        <v>0</v>
      </c>
      <c r="AI7" s="34">
        <f>N7</f>
        <v>11</v>
      </c>
      <c r="AJ7" s="34">
        <f>COUNTIF(L30:L37,AI7)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COUNTIF(L38:L45,AN7)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COUNTIF(L46:L53,AS7)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22</v>
      </c>
      <c r="B8" s="56">
        <v>131</v>
      </c>
      <c r="C8" s="59">
        <v>14</v>
      </c>
      <c r="D8" s="56">
        <v>141</v>
      </c>
      <c r="E8" s="59"/>
      <c r="F8" s="56"/>
      <c r="G8" s="62"/>
      <c r="H8" s="62"/>
      <c r="I8" s="40"/>
      <c r="J8" s="40"/>
      <c r="K8" s="41">
        <v>0</v>
      </c>
      <c r="L8">
        <v>21</v>
      </c>
      <c r="N8" s="34">
        <v>12</v>
      </c>
      <c r="O8" s="34">
        <f>COUNTIF($L$7:$L$500,N8)</f>
        <v>40</v>
      </c>
      <c r="P8" s="34">
        <f>O8/$Q$4</f>
        <v>0.85106382978723405</v>
      </c>
      <c r="Q8" s="34">
        <f>IF(P8=0,0,(P8*((LOG(P8))/LOG(2))))</f>
        <v>-0.19800915471512767</v>
      </c>
      <c r="T8" s="34">
        <f>N8</f>
        <v>12</v>
      </c>
      <c r="U8" s="34">
        <f>COUNTIF(L7:L14,T8)</f>
        <v>5</v>
      </c>
      <c r="V8" s="53"/>
      <c r="W8" s="54"/>
      <c r="Y8" s="34">
        <f>N8</f>
        <v>12</v>
      </c>
      <c r="Z8" s="34">
        <f>COUNTIF(L15:L22,Y8)</f>
        <v>7</v>
      </c>
      <c r="AA8" s="53"/>
      <c r="AB8" s="54"/>
      <c r="AD8" s="34">
        <f>N8</f>
        <v>12</v>
      </c>
      <c r="AE8" s="34">
        <f>COUNTIF(L23:L29,AD8)</f>
        <v>6</v>
      </c>
      <c r="AF8" s="53"/>
      <c r="AG8" s="54"/>
      <c r="AI8" s="34">
        <f>N8</f>
        <v>12</v>
      </c>
      <c r="AJ8" s="34">
        <f>COUNTIF(L30:L37,AI8)</f>
        <v>8</v>
      </c>
      <c r="AK8" s="53"/>
      <c r="AL8" s="54"/>
      <c r="AN8" s="34">
        <f>N8</f>
        <v>12</v>
      </c>
      <c r="AO8" s="34">
        <f>COUNTIF(L38:L45,AN8)</f>
        <v>7</v>
      </c>
      <c r="AP8" s="53"/>
      <c r="AQ8" s="54"/>
      <c r="AS8" s="34">
        <f>N8</f>
        <v>12</v>
      </c>
      <c r="AT8" s="34">
        <f>COUNTIF(L46:L53,AS8)</f>
        <v>7</v>
      </c>
      <c r="AU8" s="53"/>
      <c r="AV8" s="54"/>
    </row>
    <row r="9" spans="1:48" x14ac:dyDescent="0.3">
      <c r="A9" s="56">
        <v>22</v>
      </c>
      <c r="B9" s="56">
        <v>242</v>
      </c>
      <c r="C9" s="59">
        <v>14</v>
      </c>
      <c r="D9" s="56">
        <v>250</v>
      </c>
      <c r="E9" s="59"/>
      <c r="F9" s="56"/>
      <c r="G9" s="62"/>
      <c r="H9" s="62"/>
      <c r="I9" s="40"/>
      <c r="J9" s="40"/>
      <c r="K9" s="41">
        <v>0</v>
      </c>
      <c r="L9">
        <v>21</v>
      </c>
      <c r="N9" s="34">
        <v>21</v>
      </c>
      <c r="O9" s="34">
        <f>COUNTIF($L$7:$L$500,N9)</f>
        <v>3</v>
      </c>
      <c r="P9" s="34">
        <f>O9/$Q$4</f>
        <v>6.3829787234042548E-2</v>
      </c>
      <c r="Q9" s="34">
        <f>IF(P9=0,0,(P9*((LOG(P9))/LOG(2))))</f>
        <v>-0.2533804053802009</v>
      </c>
      <c r="T9" s="34">
        <f>N9</f>
        <v>21</v>
      </c>
      <c r="U9" s="34">
        <f>COUNTIF(L7:L14,T9)</f>
        <v>3</v>
      </c>
      <c r="V9" s="34">
        <f>U9/(W4-U8)</f>
        <v>1</v>
      </c>
      <c r="W9" s="34">
        <f>IF(V9=0,0,(V9*((LOG(V9))/LOG(2))))</f>
        <v>0</v>
      </c>
      <c r="Y9" s="34">
        <f>N9</f>
        <v>21</v>
      </c>
      <c r="Z9" s="34">
        <f>COUNTIF(L15:L22,Y9)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COUNTIF(L23:L29,AD9)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COUNTIF(L30:L37,AI9)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COUNTIF(L38:L45,AN9)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COUNTIF(L46:L53,AS9)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349</v>
      </c>
      <c r="C10" s="59">
        <v>21</v>
      </c>
      <c r="D10" s="56">
        <v>358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2</v>
      </c>
      <c r="P10" s="34">
        <f>O10/$Q$4</f>
        <v>4.2553191489361701E-2</v>
      </c>
      <c r="Q10" s="34">
        <f>IF(P10=0,0,(P10*((LOG(P10))/LOG(2))))</f>
        <v>-0.19381229156075053</v>
      </c>
      <c r="T10" s="34">
        <f>N10</f>
        <v>22</v>
      </c>
      <c r="U10" s="34">
        <f>COUNTIF(L7:L14,T10)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COUNTIF(L15:L22,Y10)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COUNTIF(L23:L29,AD10)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COUNTIF(L30:L37,AI10)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COUNTIF(L38:L45,AN10)</f>
        <v>1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COUNTIF(L46:L53,AS10)</f>
        <v>1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6">
        <v>11</v>
      </c>
      <c r="B11" s="56">
        <v>450</v>
      </c>
      <c r="C11" s="59">
        <v>21</v>
      </c>
      <c r="D11" s="56">
        <v>459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COUNTIF(L15:L22,Y11)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COUNTIF(L23:L29,AD11)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COUNTIF(L30:L37,AI11)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COUNTIF(L38:L45,AN11)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COUNTIF(L46:L53,AS11)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545</v>
      </c>
      <c r="C12" s="59">
        <v>21</v>
      </c>
      <c r="D12" s="56">
        <v>553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COUNTIF(L15:L22,Y12)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COUNTIF(L23:L29,AD12)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COUNTIF(L30:L37,AI12)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COUNTIF(L38:L45,AN12)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COUNTIF(L46:L53,AS12)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639</v>
      </c>
      <c r="C13" s="59">
        <v>21</v>
      </c>
      <c r="D13" s="56">
        <v>648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COUNTIF(L15:L22,Y13)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COUNTIF(L23:L29,AD13)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COUNTIF(L30:L37,AI13)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COUNTIF(L38:L45,AN13)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COUNTIF(L46:L53,AS13)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733</v>
      </c>
      <c r="C14" s="59">
        <v>21</v>
      </c>
      <c r="D14" s="56">
        <v>740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COUNTIF(L15:L22,Y14)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COUNTIF(L23:L29,AD14)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COUNTIF(L30:L37,AI14)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COUNTIF(L38:L45,AN14)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COUNTIF(L46:L53,AS14)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826</v>
      </c>
      <c r="C15" s="60">
        <v>21</v>
      </c>
      <c r="D15" s="57">
        <v>836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0.99999999999999989</v>
      </c>
      <c r="Q15">
        <f>-SUM(Q7:Q14)</f>
        <v>0.83901414321682966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918</v>
      </c>
      <c r="C16" s="60">
        <v>12</v>
      </c>
      <c r="D16" s="57">
        <v>925</v>
      </c>
      <c r="E16" s="60"/>
      <c r="F16" s="57"/>
      <c r="G16" s="63"/>
      <c r="H16" s="63"/>
      <c r="I16" s="39"/>
      <c r="J16" s="39"/>
      <c r="K16" s="49">
        <v>0</v>
      </c>
      <c r="L16">
        <v>11</v>
      </c>
      <c r="P16" s="27" t="s">
        <v>89</v>
      </c>
      <c r="Q16" s="27">
        <f>Q15/(LOG(Q4)/LOG(2))</f>
        <v>0.15104882928705415</v>
      </c>
      <c r="V16" s="27" t="s">
        <v>116</v>
      </c>
      <c r="W16" s="27">
        <f>W15/(LOG(W4)/LOG(2))</f>
        <v>0</v>
      </c>
      <c r="AA16" s="27" t="s">
        <v>119</v>
      </c>
      <c r="AB16" s="27">
        <f>AB15/(LOG(AB4)/LOG(2))</f>
        <v>0</v>
      </c>
      <c r="AF16" s="27" t="s">
        <v>120</v>
      </c>
      <c r="AG16" s="27">
        <f>AG15/(LOG(AG4)/LOG(2))</f>
        <v>0</v>
      </c>
      <c r="AK16" s="27" t="s">
        <v>121</v>
      </c>
      <c r="AL16" s="27" t="e">
        <f>AL15/(LOG(AL4)/LOG(2))</f>
        <v>#DIV/0!</v>
      </c>
      <c r="AP16" s="27" t="s">
        <v>122</v>
      </c>
      <c r="AQ16" s="27">
        <f>AQ15/(LOG(AQ4)/LOG(2))</f>
        <v>0</v>
      </c>
      <c r="AU16" s="27" t="s">
        <v>123</v>
      </c>
      <c r="AV16" s="27">
        <f>AV15/(LOG(AV4)/LOG(2))</f>
        <v>0</v>
      </c>
    </row>
    <row r="17" spans="1:22" x14ac:dyDescent="0.3">
      <c r="A17" s="57">
        <v>11</v>
      </c>
      <c r="B17" s="57">
        <v>1022</v>
      </c>
      <c r="C17" s="60">
        <v>21</v>
      </c>
      <c r="D17" s="57">
        <v>1031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1119</v>
      </c>
      <c r="C18" s="60">
        <v>21</v>
      </c>
      <c r="D18" s="57">
        <v>1128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1214</v>
      </c>
      <c r="C19" s="60">
        <v>21</v>
      </c>
      <c r="D19" s="57">
        <v>1223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1308</v>
      </c>
      <c r="C20" s="60">
        <v>21</v>
      </c>
      <c r="D20" s="57">
        <v>1317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COUNTIF(L7:L53,G3)</f>
        <v>40</v>
      </c>
      <c r="O20" s="38"/>
      <c r="P20" s="45">
        <v>8</v>
      </c>
      <c r="Q20" s="45">
        <v>8</v>
      </c>
      <c r="R20" s="45">
        <v>7</v>
      </c>
      <c r="S20" s="45">
        <v>8</v>
      </c>
      <c r="T20" s="45">
        <v>8</v>
      </c>
      <c r="U20" s="45">
        <v>8</v>
      </c>
      <c r="V20" s="44"/>
    </row>
    <row r="21" spans="1:22" x14ac:dyDescent="0.3">
      <c r="A21" s="57">
        <v>11</v>
      </c>
      <c r="B21" s="57">
        <v>1404</v>
      </c>
      <c r="C21" s="60">
        <v>21</v>
      </c>
      <c r="D21" s="57">
        <v>1413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1498</v>
      </c>
      <c r="C22" s="60">
        <v>21</v>
      </c>
      <c r="D22" s="57">
        <v>1505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1591</v>
      </c>
      <c r="C23" s="59">
        <v>21</v>
      </c>
      <c r="D23" s="56">
        <v>1598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1684</v>
      </c>
      <c r="C24" s="59">
        <v>21</v>
      </c>
      <c r="D24" s="56">
        <v>1691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5</v>
      </c>
      <c r="Q24" s="45">
        <f>Z8</f>
        <v>7</v>
      </c>
      <c r="R24" s="45">
        <f>AE8</f>
        <v>6</v>
      </c>
      <c r="S24" s="45">
        <f>AJ8</f>
        <v>8</v>
      </c>
      <c r="T24" s="45">
        <f>AO8</f>
        <v>7</v>
      </c>
      <c r="U24" s="45">
        <f>AT8</f>
        <v>7</v>
      </c>
      <c r="V24" s="43"/>
    </row>
    <row r="25" spans="1:22" x14ac:dyDescent="0.3">
      <c r="A25" s="56">
        <v>11</v>
      </c>
      <c r="B25" s="56">
        <v>1775</v>
      </c>
      <c r="C25" s="59">
        <v>21</v>
      </c>
      <c r="D25" s="56">
        <v>1784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1868</v>
      </c>
      <c r="C26" s="59">
        <v>21</v>
      </c>
      <c r="D26" s="56">
        <v>1876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1958</v>
      </c>
      <c r="C27" s="59">
        <v>12</v>
      </c>
      <c r="D27" s="56">
        <v>1962</v>
      </c>
      <c r="E27" s="59"/>
      <c r="F27" s="56"/>
      <c r="G27" s="62"/>
      <c r="H27" s="62"/>
      <c r="I27" s="40"/>
      <c r="J27" s="40"/>
      <c r="K27" s="41">
        <v>0</v>
      </c>
      <c r="L27">
        <v>11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2061</v>
      </c>
      <c r="C28" s="59">
        <v>21</v>
      </c>
      <c r="D28" s="56">
        <v>2071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D14/P20</f>
        <v>92.5</v>
      </c>
      <c r="Q28">
        <f>(D22-D14)/Q20</f>
        <v>95.625</v>
      </c>
      <c r="R28">
        <f>(D29-D22)/R20</f>
        <v>94.142857142857139</v>
      </c>
      <c r="S28">
        <f>(D37-D29)/S20</f>
        <v>95.5</v>
      </c>
      <c r="T28">
        <f>(D45-D37)/T20</f>
        <v>97</v>
      </c>
      <c r="U28">
        <f>(D53-D45)/U20</f>
        <v>98.125</v>
      </c>
    </row>
    <row r="29" spans="1:22" x14ac:dyDescent="0.3">
      <c r="A29" s="56">
        <v>11</v>
      </c>
      <c r="B29" s="56">
        <v>2157</v>
      </c>
      <c r="C29" s="59">
        <v>21</v>
      </c>
      <c r="D29" s="56">
        <v>2164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7">
        <v>11</v>
      </c>
      <c r="B30" s="57">
        <v>2249</v>
      </c>
      <c r="C30" s="60">
        <v>21</v>
      </c>
      <c r="D30" s="57">
        <v>2258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2342</v>
      </c>
      <c r="C31" s="60">
        <v>21</v>
      </c>
      <c r="D31" s="57">
        <v>2351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2440</v>
      </c>
      <c r="C32" s="60">
        <v>21</v>
      </c>
      <c r="D32" s="57">
        <v>2449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2535</v>
      </c>
      <c r="C33" s="60">
        <v>21</v>
      </c>
      <c r="D33" s="57">
        <v>2543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2629</v>
      </c>
      <c r="C34" s="60">
        <v>21</v>
      </c>
      <c r="D34" s="57">
        <v>2638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2724</v>
      </c>
      <c r="C35" s="60">
        <v>21</v>
      </c>
      <c r="D35" s="57">
        <v>2732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2828</v>
      </c>
      <c r="C36" s="60">
        <v>21</v>
      </c>
      <c r="D36" s="57">
        <v>2835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2919</v>
      </c>
      <c r="C37" s="60">
        <v>21</v>
      </c>
      <c r="D37" s="57">
        <v>2928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6">
        <v>11</v>
      </c>
      <c r="B38" s="56">
        <v>3016</v>
      </c>
      <c r="C38" s="59">
        <v>21</v>
      </c>
      <c r="D38" s="56">
        <v>3022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22</v>
      </c>
      <c r="B39" s="56">
        <v>3116</v>
      </c>
      <c r="C39" s="59">
        <v>23</v>
      </c>
      <c r="D39" s="56">
        <v>3129</v>
      </c>
      <c r="E39" s="59"/>
      <c r="F39" s="56"/>
      <c r="G39" s="62"/>
      <c r="H39" s="62"/>
      <c r="I39" s="40"/>
      <c r="J39" s="40"/>
      <c r="K39" s="41">
        <v>0</v>
      </c>
      <c r="L39">
        <v>22</v>
      </c>
    </row>
    <row r="40" spans="1:12" x14ac:dyDescent="0.3">
      <c r="A40" s="56">
        <v>11</v>
      </c>
      <c r="B40" s="56">
        <v>3224</v>
      </c>
      <c r="C40" s="59">
        <v>21</v>
      </c>
      <c r="D40" s="56">
        <v>3234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3320</v>
      </c>
      <c r="C41" s="59">
        <v>21</v>
      </c>
      <c r="D41" s="56">
        <v>3329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3413</v>
      </c>
      <c r="C42" s="59">
        <v>21</v>
      </c>
      <c r="D42" s="56">
        <v>3420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3507</v>
      </c>
      <c r="C43" s="59">
        <v>21</v>
      </c>
      <c r="D43" s="56">
        <v>3516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3601</v>
      </c>
      <c r="C44" s="59">
        <v>21</v>
      </c>
      <c r="D44" s="56">
        <v>3610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3697</v>
      </c>
      <c r="C45" s="59">
        <v>21</v>
      </c>
      <c r="D45" s="56">
        <v>3704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7">
        <v>11</v>
      </c>
      <c r="B46" s="57">
        <v>3789</v>
      </c>
      <c r="C46" s="60">
        <v>21</v>
      </c>
      <c r="D46" s="57">
        <v>3798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3883</v>
      </c>
      <c r="C47" s="60">
        <v>21</v>
      </c>
      <c r="D47" s="57">
        <v>3892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3978</v>
      </c>
      <c r="C48" s="60">
        <v>21</v>
      </c>
      <c r="D48" s="57">
        <v>3986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22</v>
      </c>
      <c r="B49" s="57">
        <v>4081</v>
      </c>
      <c r="C49" s="60">
        <v>23</v>
      </c>
      <c r="D49" s="57">
        <v>4102</v>
      </c>
      <c r="E49" s="60"/>
      <c r="F49" s="57"/>
      <c r="G49" s="63"/>
      <c r="H49" s="63"/>
      <c r="I49" s="39"/>
      <c r="J49" s="39"/>
      <c r="K49" s="49">
        <v>0</v>
      </c>
      <c r="L49">
        <v>22</v>
      </c>
    </row>
    <row r="50" spans="1:12" x14ac:dyDescent="0.3">
      <c r="A50" s="57">
        <v>11</v>
      </c>
      <c r="B50" s="57">
        <v>4198</v>
      </c>
      <c r="C50" s="60">
        <v>21</v>
      </c>
      <c r="D50" s="57">
        <v>4208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4293</v>
      </c>
      <c r="C51" s="60">
        <v>21</v>
      </c>
      <c r="D51" s="57">
        <v>4302</v>
      </c>
      <c r="E51" s="60"/>
      <c r="F51" s="57"/>
      <c r="G51" s="63"/>
      <c r="H51" s="63"/>
      <c r="I51" s="39"/>
      <c r="J51" s="39"/>
      <c r="K51" s="49">
        <v>0</v>
      </c>
      <c r="L51">
        <v>12</v>
      </c>
    </row>
    <row r="52" spans="1:12" x14ac:dyDescent="0.3">
      <c r="A52" s="57">
        <v>11</v>
      </c>
      <c r="B52" s="57">
        <v>4387</v>
      </c>
      <c r="C52" s="60">
        <v>21</v>
      </c>
      <c r="D52" s="57">
        <v>4396</v>
      </c>
      <c r="E52" s="60"/>
      <c r="F52" s="57"/>
      <c r="G52" s="63"/>
      <c r="H52" s="63"/>
      <c r="I52" s="39"/>
      <c r="J52" s="39"/>
      <c r="K52" s="49">
        <v>0</v>
      </c>
      <c r="L52">
        <v>12</v>
      </c>
    </row>
    <row r="53" spans="1:12" x14ac:dyDescent="0.3">
      <c r="A53" s="57">
        <v>11</v>
      </c>
      <c r="B53" s="57">
        <v>4482</v>
      </c>
      <c r="C53" s="60">
        <v>21</v>
      </c>
      <c r="D53" s="57">
        <v>4489</v>
      </c>
      <c r="E53" s="60"/>
      <c r="F53" s="57"/>
      <c r="G53" s="63"/>
      <c r="H53" s="63"/>
      <c r="I53" s="39"/>
      <c r="J53" s="39"/>
      <c r="K53" s="49">
        <v>1</v>
      </c>
      <c r="L53">
        <v>12</v>
      </c>
    </row>
    <row r="54" spans="1:12" x14ac:dyDescent="0.3">
      <c r="A54" s="17"/>
      <c r="B54" s="17"/>
      <c r="C54" s="17"/>
      <c r="D54" s="17"/>
      <c r="E54" s="17"/>
      <c r="F54" s="17"/>
      <c r="G54" s="17"/>
      <c r="H5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145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43</v>
      </c>
      <c r="V3" s="25" t="s">
        <v>117</v>
      </c>
      <c r="W3">
        <f>COUNTA(L7:L13)</f>
        <v>7</v>
      </c>
      <c r="AA3" s="25" t="s">
        <v>117</v>
      </c>
      <c r="AB3">
        <f>COUNTA(L14:L20)</f>
        <v>7</v>
      </c>
      <c r="AF3" s="25" t="s">
        <v>117</v>
      </c>
      <c r="AG3">
        <f>COUNTA(L21:L28)</f>
        <v>8</v>
      </c>
      <c r="AK3" s="25" t="s">
        <v>117</v>
      </c>
      <c r="AL3">
        <f>COUNTA(L29:L35)</f>
        <v>7</v>
      </c>
      <c r="AP3" s="25" t="s">
        <v>117</v>
      </c>
      <c r="AQ3">
        <f>COUNTA(L36:L42)</f>
        <v>7</v>
      </c>
      <c r="AU3" s="25" t="s">
        <v>117</v>
      </c>
      <c r="AV3">
        <f>COUNTA(L43:L49)</f>
        <v>7</v>
      </c>
    </row>
    <row r="4" spans="1:48" x14ac:dyDescent="0.3">
      <c r="P4" s="25" t="s">
        <v>85</v>
      </c>
      <c r="Q4" s="26">
        <f>SUM(O7:O14)</f>
        <v>43</v>
      </c>
      <c r="V4" s="25" t="s">
        <v>118</v>
      </c>
      <c r="W4">
        <f>SUM(U7:U14)</f>
        <v>7</v>
      </c>
      <c r="AA4" s="25" t="s">
        <v>118</v>
      </c>
      <c r="AB4">
        <f>SUM(Z7:Z14)</f>
        <v>7</v>
      </c>
      <c r="AF4" s="25" t="s">
        <v>118</v>
      </c>
      <c r="AG4">
        <f>SUM(AE7:AE14)</f>
        <v>8</v>
      </c>
      <c r="AK4" s="25" t="s">
        <v>118</v>
      </c>
      <c r="AL4">
        <f>SUM(AJ7:AJ14)</f>
        <v>7</v>
      </c>
      <c r="AP4" s="25" t="s">
        <v>118</v>
      </c>
      <c r="AQ4">
        <f>SUM(AO7:AO14)</f>
        <v>7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12</v>
      </c>
      <c r="C7" s="58">
        <v>21</v>
      </c>
      <c r="D7" s="55">
        <v>34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COUNTIF(L7:L13,T7)</f>
        <v>0</v>
      </c>
      <c r="V7" s="34" t="e">
        <f>U7/(W4-U8)</f>
        <v>#DIV/0!</v>
      </c>
      <c r="W7" s="34" t="e">
        <f>IF(V7=0,0,(V7*((LOG(V7))/LOG(2))))</f>
        <v>#DIV/0!</v>
      </c>
      <c r="Y7" s="34">
        <f>N7</f>
        <v>11</v>
      </c>
      <c r="Z7" s="34">
        <f>COUNTIF(L14:L20,Y7)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COUNTIF(L21:L28,AD7)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COUNTIF(L29:L35,AI7)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COUNTIF(L36:L42,AN7)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COUNTIF(L43:L49,AS7)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11</v>
      </c>
      <c r="B8" s="56">
        <v>121</v>
      </c>
      <c r="C8" s="59">
        <v>21</v>
      </c>
      <c r="D8" s="56">
        <v>131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0.93023255813953487</v>
      </c>
      <c r="Q8" s="34">
        <f>IF(P8=0,0,(P8*((LOG(P8))/LOG(2))))</f>
        <v>-9.7057357967195917E-2</v>
      </c>
      <c r="T8" s="34">
        <f>N8</f>
        <v>12</v>
      </c>
      <c r="U8" s="34">
        <f>COUNTIF(L7:L13,T8)</f>
        <v>7</v>
      </c>
      <c r="V8" s="53"/>
      <c r="W8" s="54"/>
      <c r="Y8" s="34">
        <f>N8</f>
        <v>12</v>
      </c>
      <c r="Z8" s="34">
        <f>COUNTIF(L14:L20,Y8)</f>
        <v>7</v>
      </c>
      <c r="AA8" s="53"/>
      <c r="AB8" s="54"/>
      <c r="AD8" s="34">
        <f>N8</f>
        <v>12</v>
      </c>
      <c r="AE8" s="34">
        <f>COUNTIF(L21:L28,AD8)</f>
        <v>8</v>
      </c>
      <c r="AF8" s="53"/>
      <c r="AG8" s="54"/>
      <c r="AI8" s="34">
        <f>N8</f>
        <v>12</v>
      </c>
      <c r="AJ8" s="34">
        <f>COUNTIF(L29:L35,AI8)</f>
        <v>5</v>
      </c>
      <c r="AK8" s="53"/>
      <c r="AL8" s="54"/>
      <c r="AN8" s="34">
        <f>N8</f>
        <v>12</v>
      </c>
      <c r="AO8" s="34">
        <f>COUNTIF(L36:L42,AN8)</f>
        <v>6</v>
      </c>
      <c r="AP8" s="53"/>
      <c r="AQ8" s="54"/>
      <c r="AS8" s="34">
        <f>N8</f>
        <v>12</v>
      </c>
      <c r="AT8" s="34">
        <f>COUNTIF(L43:L49,AS8)</f>
        <v>7</v>
      </c>
      <c r="AU8" s="53"/>
      <c r="AV8" s="54"/>
    </row>
    <row r="9" spans="1:48" x14ac:dyDescent="0.3">
      <c r="A9" s="56">
        <v>11</v>
      </c>
      <c r="B9" s="56">
        <v>218</v>
      </c>
      <c r="C9" s="59">
        <v>21</v>
      </c>
      <c r="D9" s="56">
        <v>225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 t="e">
        <f>U9/(W4-U8)</f>
        <v>#DIV/0!</v>
      </c>
      <c r="W9" s="34" t="e">
        <f>IF(V9=0,0,(V9*((LOG(V9))/LOG(2))))</f>
        <v>#DIV/0!</v>
      </c>
      <c r="Y9" s="34">
        <f>N9</f>
        <v>21</v>
      </c>
      <c r="Z9" s="34">
        <f>COUNTIF(L14:L20,Y9)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COUNTIF(L21:L28,AD9)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COUNTIF(L29:L35,AI9)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COUNTIF(L36:L42,AN9)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COUNTIF(L43:L49,AS9)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11</v>
      </c>
      <c r="B10" s="56">
        <v>314</v>
      </c>
      <c r="C10" s="59">
        <v>21</v>
      </c>
      <c r="D10" s="56">
        <v>325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3</v>
      </c>
      <c r="P10" s="34">
        <f>O10/$Q$4</f>
        <v>6.9767441860465115E-2</v>
      </c>
      <c r="Q10" s="34">
        <f>IF(P10=0,0,(P10*((LOG(P10))/LOG(2))))</f>
        <v>-0.26799783167308894</v>
      </c>
      <c r="T10" s="34">
        <f>N10</f>
        <v>22</v>
      </c>
      <c r="U10" s="34">
        <f>COUNTIF(L7:L13,T10)</f>
        <v>0</v>
      </c>
      <c r="V10" s="34" t="e">
        <f>U10/(W4-U8)</f>
        <v>#DIV/0!</v>
      </c>
      <c r="W10" s="34" t="e">
        <f>IF(V10=0,0,(V10*((LOG(V10))/LOG(2))))</f>
        <v>#DIV/0!</v>
      </c>
      <c r="Y10" s="34">
        <f>N10</f>
        <v>22</v>
      </c>
      <c r="Z10" s="34">
        <f>COUNTIF(L14:L20,Y10)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COUNTIF(L21:L28,AD10)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COUNTIF(L29:L35,AI10)</f>
        <v>2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COUNTIF(L36:L42,AN10)</f>
        <v>1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COUNTIF(L43:L49,AS10)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410</v>
      </c>
      <c r="C11" s="59">
        <v>21</v>
      </c>
      <c r="D11" s="56">
        <v>420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 t="e">
        <f>U11/(W4-U8)</f>
        <v>#DIV/0!</v>
      </c>
      <c r="W11" s="34" t="e">
        <f>IF(V11=0,0,(V11*((LOG(V11))/LOG(2))))</f>
        <v>#DIV/0!</v>
      </c>
      <c r="Y11" s="34">
        <f>N11</f>
        <v>0</v>
      </c>
      <c r="Z11" s="34">
        <f>COUNTIF(L14:L20,Y11)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COUNTIF(L21:L28,AD11)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COUNTIF(L29:L35,AI11)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COUNTIF(L36:L42,AN11)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COUNTIF(L43:L49,AS11)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11</v>
      </c>
      <c r="B12" s="56">
        <v>507</v>
      </c>
      <c r="C12" s="59">
        <v>21</v>
      </c>
      <c r="D12" s="56">
        <v>515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 t="e">
        <f>U12/(W4-U8)</f>
        <v>#DIV/0!</v>
      </c>
      <c r="W12" s="34" t="e">
        <f>IF(V12=0,0,(V12*((LOG(V12))/LOG(2))))</f>
        <v>#DIV/0!</v>
      </c>
      <c r="Y12" s="34">
        <f>N12</f>
        <v>0</v>
      </c>
      <c r="Z12" s="34">
        <f>COUNTIF(L14:L20,Y12)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COUNTIF(L21:L28,AD12)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COUNTIF(L29:L35,AI12)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COUNTIF(L36:L42,AN12)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COUNTIF(L43:L49,AS12)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599</v>
      </c>
      <c r="C13" s="59">
        <v>21</v>
      </c>
      <c r="D13" s="56">
        <v>611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 t="e">
        <f>U13/(W4-U8)</f>
        <v>#DIV/0!</v>
      </c>
      <c r="W13" s="34" t="e">
        <f>IF(V13=0,0,(V13*((LOG(V13))/LOG(2))))</f>
        <v>#DIV/0!</v>
      </c>
      <c r="Y13" s="34">
        <f>N13</f>
        <v>0</v>
      </c>
      <c r="Z13" s="34">
        <f>COUNTIF(L14:L20,Y13)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COUNTIF(L21:L28,AD13)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COUNTIF(L29:L35,AI13)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COUNTIF(L36:L42,AN13)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COUNTIF(L43:L49,AS13)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7">
        <v>11</v>
      </c>
      <c r="B14" s="57">
        <v>696</v>
      </c>
      <c r="C14" s="60">
        <v>21</v>
      </c>
      <c r="D14" s="57">
        <v>706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 t="e">
        <f>U14/(W4-U8)</f>
        <v>#DIV/0!</v>
      </c>
      <c r="W14" s="34" t="e">
        <f>IF(V14=0,0,(V14*((LOG(V14))/LOG(2))))</f>
        <v>#DIV/0!</v>
      </c>
      <c r="Y14" s="34">
        <f>N14</f>
        <v>0</v>
      </c>
      <c r="Z14" s="34">
        <f>COUNTIF(L14:L20,Y14)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COUNTIF(L21:L28,AD14)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COUNTIF(L29:L35,AI14)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COUNTIF(L36:L42,AN14)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COUNTIF(L43:L49,AS14)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791</v>
      </c>
      <c r="C15" s="60">
        <v>21</v>
      </c>
      <c r="D15" s="57">
        <v>801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0.36505518964028483</v>
      </c>
      <c r="V15" t="e">
        <f>SUM(V7:V14)</f>
        <v>#DIV/0!</v>
      </c>
      <c r="W15" t="e">
        <f>-SUM(W7:W14)</f>
        <v>#DIV/0!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11</v>
      </c>
      <c r="B16" s="57">
        <v>887</v>
      </c>
      <c r="C16" s="60">
        <v>21</v>
      </c>
      <c r="D16" s="57">
        <v>897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6.7275594933687746E-2</v>
      </c>
      <c r="V16" s="27" t="s">
        <v>116</v>
      </c>
      <c r="W16" s="27" t="e">
        <f>W15/(LOG(W4)/LOG(2))</f>
        <v>#DIV/0!</v>
      </c>
      <c r="AA16" s="27" t="s">
        <v>119</v>
      </c>
      <c r="AB16" s="27" t="e">
        <f>AB15/(LOG(AB4)/LOG(2))</f>
        <v>#DIV/0!</v>
      </c>
      <c r="AF16" s="27" t="s">
        <v>120</v>
      </c>
      <c r="AG16" s="27" t="e">
        <f>AG15/(LOG(AG4)/LOG(2))</f>
        <v>#DIV/0!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11</v>
      </c>
      <c r="B17" s="57">
        <v>983</v>
      </c>
      <c r="C17" s="60">
        <v>21</v>
      </c>
      <c r="D17" s="57">
        <v>993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1078</v>
      </c>
      <c r="C18" s="60">
        <v>21</v>
      </c>
      <c r="D18" s="57">
        <v>1085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1171</v>
      </c>
      <c r="C19" s="60">
        <v>21</v>
      </c>
      <c r="D19" s="57">
        <v>1181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1267</v>
      </c>
      <c r="C20" s="60">
        <v>21</v>
      </c>
      <c r="D20" s="57">
        <v>1277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COUNTIF(L7:L49,G3)</f>
        <v>40</v>
      </c>
      <c r="O20" s="38"/>
      <c r="P20" s="45">
        <v>7</v>
      </c>
      <c r="Q20" s="45">
        <v>7</v>
      </c>
      <c r="R20" s="45">
        <v>8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11</v>
      </c>
      <c r="B21" s="56">
        <v>1362</v>
      </c>
      <c r="C21" s="59">
        <v>21</v>
      </c>
      <c r="D21" s="56">
        <v>1372</v>
      </c>
      <c r="E21" s="59"/>
      <c r="F21" s="56"/>
      <c r="G21" s="62"/>
      <c r="H21" s="62"/>
      <c r="I21" s="40"/>
      <c r="J21" s="40"/>
      <c r="K21" s="41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1462</v>
      </c>
      <c r="C22" s="59">
        <v>21</v>
      </c>
      <c r="D22" s="56">
        <v>1471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1557</v>
      </c>
      <c r="C23" s="59">
        <v>21</v>
      </c>
      <c r="D23" s="56">
        <v>1567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1655</v>
      </c>
      <c r="C24" s="59">
        <v>21</v>
      </c>
      <c r="D24" s="56">
        <v>1665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7</v>
      </c>
      <c r="Q24" s="45">
        <f>Z8</f>
        <v>7</v>
      </c>
      <c r="R24" s="45">
        <f>AE8</f>
        <v>8</v>
      </c>
      <c r="S24" s="45">
        <f>AJ8</f>
        <v>5</v>
      </c>
      <c r="T24" s="45">
        <f>AO8</f>
        <v>6</v>
      </c>
      <c r="U24" s="45">
        <f>AT8</f>
        <v>7</v>
      </c>
      <c r="V24" s="43"/>
    </row>
    <row r="25" spans="1:22" x14ac:dyDescent="0.3">
      <c r="A25" s="56">
        <v>11</v>
      </c>
      <c r="B25" s="56">
        <v>1750</v>
      </c>
      <c r="C25" s="59">
        <v>21</v>
      </c>
      <c r="D25" s="56">
        <v>1760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1846</v>
      </c>
      <c r="C26" s="59">
        <v>21</v>
      </c>
      <c r="D26" s="56">
        <v>1856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1943</v>
      </c>
      <c r="C27" s="59">
        <v>21</v>
      </c>
      <c r="D27" s="56">
        <v>1953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2039</v>
      </c>
      <c r="C28" s="59">
        <v>21</v>
      </c>
      <c r="D28" s="56">
        <v>2048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D13/P20</f>
        <v>87.285714285714292</v>
      </c>
      <c r="Q28">
        <f>(D20-D13)/Q20</f>
        <v>95.142857142857139</v>
      </c>
      <c r="R28">
        <f>(D28-D20)/R20</f>
        <v>96.375</v>
      </c>
      <c r="S28">
        <f>(D35-D28)/S20</f>
        <v>102.42857142857143</v>
      </c>
      <c r="T28">
        <f>(D42-D35)/T20</f>
        <v>99.714285714285708</v>
      </c>
      <c r="U28">
        <f>(D49-D42)/U20</f>
        <v>96.714285714285708</v>
      </c>
    </row>
    <row r="29" spans="1:22" x14ac:dyDescent="0.3">
      <c r="A29" s="57">
        <v>22</v>
      </c>
      <c r="B29" s="57">
        <v>2150</v>
      </c>
      <c r="C29" s="60">
        <v>23</v>
      </c>
      <c r="D29" s="57">
        <v>2162</v>
      </c>
      <c r="E29" s="60"/>
      <c r="F29" s="57"/>
      <c r="G29" s="63"/>
      <c r="H29" s="63"/>
      <c r="I29" s="39"/>
      <c r="J29" s="39"/>
      <c r="K29" s="49">
        <v>0</v>
      </c>
      <c r="L29">
        <v>22</v>
      </c>
    </row>
    <row r="30" spans="1:22" x14ac:dyDescent="0.3">
      <c r="A30" s="57">
        <v>22</v>
      </c>
      <c r="B30" s="57">
        <v>2268</v>
      </c>
      <c r="C30" s="60">
        <v>23</v>
      </c>
      <c r="D30" s="57">
        <v>2283</v>
      </c>
      <c r="E30" s="60"/>
      <c r="F30" s="57"/>
      <c r="G30" s="63"/>
      <c r="H30" s="63"/>
      <c r="I30" s="39"/>
      <c r="J30" s="39"/>
      <c r="K30" s="49">
        <v>0</v>
      </c>
      <c r="L30">
        <v>22</v>
      </c>
    </row>
    <row r="31" spans="1:22" x14ac:dyDescent="0.3">
      <c r="A31" s="57">
        <v>11</v>
      </c>
      <c r="B31" s="57">
        <v>2379</v>
      </c>
      <c r="C31" s="60">
        <v>21</v>
      </c>
      <c r="D31" s="57">
        <v>2387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2472</v>
      </c>
      <c r="C32" s="60">
        <v>21</v>
      </c>
      <c r="D32" s="57">
        <v>2482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2566</v>
      </c>
      <c r="C33" s="60">
        <v>21</v>
      </c>
      <c r="D33" s="57">
        <v>2576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2661</v>
      </c>
      <c r="C34" s="60">
        <v>21</v>
      </c>
      <c r="D34" s="57">
        <v>2671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2755</v>
      </c>
      <c r="C35" s="60">
        <v>21</v>
      </c>
      <c r="D35" s="57">
        <v>2765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6">
        <v>11</v>
      </c>
      <c r="B36" s="56">
        <v>2850</v>
      </c>
      <c r="C36" s="59">
        <v>21</v>
      </c>
      <c r="D36" s="56">
        <v>2860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2944</v>
      </c>
      <c r="C37" s="59">
        <v>21</v>
      </c>
      <c r="D37" s="56">
        <v>2955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3039</v>
      </c>
      <c r="C38" s="59">
        <v>21</v>
      </c>
      <c r="D38" s="56">
        <v>3052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22</v>
      </c>
      <c r="B39" s="56">
        <v>3149</v>
      </c>
      <c r="C39" s="59">
        <v>23</v>
      </c>
      <c r="D39" s="56">
        <v>3167</v>
      </c>
      <c r="E39" s="59"/>
      <c r="F39" s="56"/>
      <c r="G39" s="62"/>
      <c r="H39" s="62"/>
      <c r="I39" s="40"/>
      <c r="J39" s="40"/>
      <c r="K39" s="41">
        <v>0</v>
      </c>
      <c r="L39">
        <v>22</v>
      </c>
    </row>
    <row r="40" spans="1:12" x14ac:dyDescent="0.3">
      <c r="A40" s="56">
        <v>11</v>
      </c>
      <c r="B40" s="56">
        <v>3264</v>
      </c>
      <c r="C40" s="59">
        <v>21</v>
      </c>
      <c r="D40" s="56">
        <v>3273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3358</v>
      </c>
      <c r="C41" s="59">
        <v>21</v>
      </c>
      <c r="D41" s="56">
        <v>3368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3453</v>
      </c>
      <c r="C42" s="59">
        <v>21</v>
      </c>
      <c r="D42" s="56">
        <v>3463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7">
        <v>11</v>
      </c>
      <c r="B43" s="57">
        <v>3548</v>
      </c>
      <c r="C43" s="60">
        <v>21</v>
      </c>
      <c r="D43" s="57">
        <v>3558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3645</v>
      </c>
      <c r="C44" s="60">
        <v>21</v>
      </c>
      <c r="D44" s="57">
        <v>3655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3739</v>
      </c>
      <c r="C45" s="60">
        <v>21</v>
      </c>
      <c r="D45" s="57">
        <v>3750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3834</v>
      </c>
      <c r="C46" s="60">
        <v>21</v>
      </c>
      <c r="D46" s="57">
        <v>3848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3933</v>
      </c>
      <c r="C47" s="60">
        <v>21</v>
      </c>
      <c r="D47" s="57">
        <v>3943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4029</v>
      </c>
      <c r="C48" s="60">
        <v>21</v>
      </c>
      <c r="D48" s="57">
        <v>4039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4131</v>
      </c>
      <c r="C49" s="60">
        <v>21</v>
      </c>
      <c r="D49" s="57">
        <v>4140</v>
      </c>
      <c r="E49" s="60"/>
      <c r="F49" s="57"/>
      <c r="G49" s="63"/>
      <c r="H49" s="63"/>
      <c r="I49" s="39"/>
      <c r="J49" s="39"/>
      <c r="K49" s="49">
        <v>1</v>
      </c>
      <c r="L49">
        <v>12</v>
      </c>
    </row>
    <row r="50" spans="1:12" x14ac:dyDescent="0.3">
      <c r="A50" s="17"/>
      <c r="B50" s="17"/>
      <c r="C50" s="17"/>
      <c r="D50" s="17"/>
      <c r="E50" s="17"/>
      <c r="F50" s="17"/>
      <c r="G50" s="17"/>
      <c r="H5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146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43</v>
      </c>
      <c r="V3" s="25" t="s">
        <v>117</v>
      </c>
      <c r="W3">
        <f>COUNTA(L7:L13)</f>
        <v>7</v>
      </c>
      <c r="AA3" s="25" t="s">
        <v>117</v>
      </c>
      <c r="AB3">
        <f>COUNTA(L14:L20)</f>
        <v>7</v>
      </c>
      <c r="AF3" s="25" t="s">
        <v>117</v>
      </c>
      <c r="AG3">
        <f>COUNTA(L21:L28)</f>
        <v>8</v>
      </c>
      <c r="AK3" s="25" t="s">
        <v>117</v>
      </c>
      <c r="AL3">
        <f>COUNTA(L29:L35)</f>
        <v>7</v>
      </c>
      <c r="AP3" s="25" t="s">
        <v>117</v>
      </c>
      <c r="AQ3">
        <f>COUNTA(L36:L42)</f>
        <v>7</v>
      </c>
      <c r="AU3" s="25" t="s">
        <v>117</v>
      </c>
      <c r="AV3">
        <f>COUNTA(L43:L49)</f>
        <v>7</v>
      </c>
    </row>
    <row r="4" spans="1:48" x14ac:dyDescent="0.3">
      <c r="P4" s="25" t="s">
        <v>85</v>
      </c>
      <c r="Q4" s="26">
        <f>SUM(O7:O14)</f>
        <v>43</v>
      </c>
      <c r="V4" s="25" t="s">
        <v>118</v>
      </c>
      <c r="W4">
        <f>SUM(U7:U14)</f>
        <v>7</v>
      </c>
      <c r="AA4" s="25" t="s">
        <v>118</v>
      </c>
      <c r="AB4">
        <f>SUM(Z7:Z14)</f>
        <v>7</v>
      </c>
      <c r="AF4" s="25" t="s">
        <v>118</v>
      </c>
      <c r="AG4">
        <f>SUM(AE7:AE14)</f>
        <v>8</v>
      </c>
      <c r="AK4" s="25" t="s">
        <v>118</v>
      </c>
      <c r="AL4">
        <f>SUM(AJ7:AJ14)</f>
        <v>7</v>
      </c>
      <c r="AP4" s="25" t="s">
        <v>118</v>
      </c>
      <c r="AQ4">
        <f>SUM(AO7:AO14)</f>
        <v>7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7</v>
      </c>
      <c r="C7" s="58">
        <v>21</v>
      </c>
      <c r="D7" s="55">
        <v>14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COUNTIF(L7:L13,T7)</f>
        <v>0</v>
      </c>
      <c r="V7" s="34" t="e">
        <f>U7/(W4-U8)</f>
        <v>#DIV/0!</v>
      </c>
      <c r="W7" s="34" t="e">
        <f>IF(V7=0,0,(V7*((LOG(V7))/LOG(2))))</f>
        <v>#DIV/0!</v>
      </c>
      <c r="Y7" s="34">
        <f>N7</f>
        <v>11</v>
      </c>
      <c r="Z7" s="34">
        <f>COUNTIF(L14:L20,Y7)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COUNTIF(L21:L28,AD7)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COUNTIF(L29:L35,AI7)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COUNTIF(L36:L42,AN7)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COUNTIF(L43:L49,AS7)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11</v>
      </c>
      <c r="B8" s="56">
        <v>99</v>
      </c>
      <c r="C8" s="59">
        <v>21</v>
      </c>
      <c r="D8" s="56">
        <v>108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0.93023255813953487</v>
      </c>
      <c r="Q8" s="34">
        <f>IF(P8=0,0,(P8*((LOG(P8))/LOG(2))))</f>
        <v>-9.7057357967195917E-2</v>
      </c>
      <c r="T8" s="34">
        <f>N8</f>
        <v>12</v>
      </c>
      <c r="U8" s="34">
        <f>COUNTIF(L7:L13,T8)</f>
        <v>7</v>
      </c>
      <c r="V8" s="53"/>
      <c r="W8" s="54"/>
      <c r="Y8" s="34">
        <f>N8</f>
        <v>12</v>
      </c>
      <c r="Z8" s="34">
        <f>COUNTIF(L14:L20,Y8)</f>
        <v>7</v>
      </c>
      <c r="AA8" s="53"/>
      <c r="AB8" s="54"/>
      <c r="AD8" s="34">
        <f>N8</f>
        <v>12</v>
      </c>
      <c r="AE8" s="34">
        <f>COUNTIF(L21:L28,AD8)</f>
        <v>6</v>
      </c>
      <c r="AF8" s="53"/>
      <c r="AG8" s="54"/>
      <c r="AI8" s="34">
        <f>N8</f>
        <v>12</v>
      </c>
      <c r="AJ8" s="34">
        <f>COUNTIF(L29:L35,AI8)</f>
        <v>7</v>
      </c>
      <c r="AK8" s="53"/>
      <c r="AL8" s="54"/>
      <c r="AN8" s="34">
        <f>N8</f>
        <v>12</v>
      </c>
      <c r="AO8" s="34">
        <f>COUNTIF(L36:L42,AN8)</f>
        <v>7</v>
      </c>
      <c r="AP8" s="53"/>
      <c r="AQ8" s="54"/>
      <c r="AS8" s="34">
        <f>N8</f>
        <v>12</v>
      </c>
      <c r="AT8" s="34">
        <f>COUNTIF(L43:L49,AS8)</f>
        <v>6</v>
      </c>
      <c r="AU8" s="53"/>
      <c r="AV8" s="54"/>
    </row>
    <row r="9" spans="1:48" x14ac:dyDescent="0.3">
      <c r="A9" s="56">
        <v>11</v>
      </c>
      <c r="B9" s="56">
        <v>197</v>
      </c>
      <c r="C9" s="59">
        <v>21</v>
      </c>
      <c r="D9" s="56">
        <v>207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 t="e">
        <f>U9/(W4-U8)</f>
        <v>#DIV/0!</v>
      </c>
      <c r="W9" s="34" t="e">
        <f>IF(V9=0,0,(V9*((LOG(V9))/LOG(2))))</f>
        <v>#DIV/0!</v>
      </c>
      <c r="Y9" s="34">
        <f>N9</f>
        <v>21</v>
      </c>
      <c r="Z9" s="34">
        <f>COUNTIF(L14:L20,Y9)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COUNTIF(L21:L28,AD9)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COUNTIF(L29:L35,AI9)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COUNTIF(L36:L42,AN9)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COUNTIF(L43:L49,AS9)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293</v>
      </c>
      <c r="C10" s="59">
        <v>21</v>
      </c>
      <c r="D10" s="56">
        <v>302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3</v>
      </c>
      <c r="P10" s="34">
        <f>O10/$Q$4</f>
        <v>6.9767441860465115E-2</v>
      </c>
      <c r="Q10" s="34">
        <f>IF(P10=0,0,(P10*((LOG(P10))/LOG(2))))</f>
        <v>-0.26799783167308894</v>
      </c>
      <c r="T10" s="34">
        <f>N10</f>
        <v>22</v>
      </c>
      <c r="U10" s="34">
        <f>COUNTIF(L7:L13,T10)</f>
        <v>0</v>
      </c>
      <c r="V10" s="34" t="e">
        <f>U10/(W4-U8)</f>
        <v>#DIV/0!</v>
      </c>
      <c r="W10" s="34" t="e">
        <f>IF(V10=0,0,(V10*((LOG(V10))/LOG(2))))</f>
        <v>#DIV/0!</v>
      </c>
      <c r="Y10" s="34">
        <f>N10</f>
        <v>22</v>
      </c>
      <c r="Z10" s="34">
        <f>COUNTIF(L14:L20,Y10)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COUNTIF(L21:L28,AD10)</f>
        <v>2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COUNTIF(L29:L35,AI10)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COUNTIF(L36:L42,AN10)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COUNTIF(L43:L49,AS10)</f>
        <v>1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6">
        <v>11</v>
      </c>
      <c r="B11" s="56">
        <v>388</v>
      </c>
      <c r="C11" s="59">
        <v>21</v>
      </c>
      <c r="D11" s="56">
        <v>398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 t="e">
        <f>U11/(W4-U8)</f>
        <v>#DIV/0!</v>
      </c>
      <c r="W11" s="34" t="e">
        <f>IF(V11=0,0,(V11*((LOG(V11))/LOG(2))))</f>
        <v>#DIV/0!</v>
      </c>
      <c r="Y11" s="34">
        <f>N11</f>
        <v>0</v>
      </c>
      <c r="Z11" s="34">
        <f>COUNTIF(L14:L20,Y11)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COUNTIF(L21:L28,AD11)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COUNTIF(L29:L35,AI11)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COUNTIF(L36:L42,AN11)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COUNTIF(L43:L49,AS11)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484</v>
      </c>
      <c r="C12" s="59">
        <v>21</v>
      </c>
      <c r="D12" s="56">
        <v>492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 t="e">
        <f>U12/(W4-U8)</f>
        <v>#DIV/0!</v>
      </c>
      <c r="W12" s="34" t="e">
        <f>IF(V12=0,0,(V12*((LOG(V12))/LOG(2))))</f>
        <v>#DIV/0!</v>
      </c>
      <c r="Y12" s="34">
        <f>N12</f>
        <v>0</v>
      </c>
      <c r="Z12" s="34">
        <f>COUNTIF(L14:L20,Y12)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COUNTIF(L21:L28,AD12)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COUNTIF(L29:L35,AI12)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COUNTIF(L36:L42,AN12)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COUNTIF(L43:L49,AS12)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577</v>
      </c>
      <c r="C13" s="59">
        <v>21</v>
      </c>
      <c r="D13" s="56">
        <v>589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 t="e">
        <f>U13/(W4-U8)</f>
        <v>#DIV/0!</v>
      </c>
      <c r="W13" s="34" t="e">
        <f>IF(V13=0,0,(V13*((LOG(V13))/LOG(2))))</f>
        <v>#DIV/0!</v>
      </c>
      <c r="Y13" s="34">
        <f>N13</f>
        <v>0</v>
      </c>
      <c r="Z13" s="34">
        <f>COUNTIF(L14:L20,Y13)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COUNTIF(L21:L28,AD13)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COUNTIF(L29:L35,AI13)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COUNTIF(L36:L42,AN13)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COUNTIF(L43:L49,AS13)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675</v>
      </c>
      <c r="C14" s="60">
        <v>21</v>
      </c>
      <c r="D14" s="57">
        <v>685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 t="e">
        <f>U14/(W4-U8)</f>
        <v>#DIV/0!</v>
      </c>
      <c r="W14" s="34" t="e">
        <f>IF(V14=0,0,(V14*((LOG(V14))/LOG(2))))</f>
        <v>#DIV/0!</v>
      </c>
      <c r="Y14" s="34">
        <f>N14</f>
        <v>0</v>
      </c>
      <c r="Z14" s="34">
        <f>COUNTIF(L14:L20,Y14)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COUNTIF(L21:L28,AD14)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COUNTIF(L29:L35,AI14)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COUNTIF(L36:L42,AN14)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COUNTIF(L43:L49,AS14)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771</v>
      </c>
      <c r="C15" s="60">
        <v>21</v>
      </c>
      <c r="D15" s="57">
        <v>781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0.36505518964028483</v>
      </c>
      <c r="V15" t="e">
        <f>SUM(V7:V14)</f>
        <v>#DIV/0!</v>
      </c>
      <c r="W15" t="e">
        <f>-SUM(W7:W14)</f>
        <v>#DIV/0!</v>
      </c>
      <c r="AA15" t="e">
        <f>SUM(AA7:AA14)</f>
        <v>#DIV/0!</v>
      </c>
      <c r="AB15" t="e">
        <f>-SUM(AB7:AB14)</f>
        <v>#DIV/0!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 t="e">
        <f>SUM(AP7:AP14)</f>
        <v>#DIV/0!</v>
      </c>
      <c r="AQ15" t="e">
        <f>-SUM(AQ7:AQ14)</f>
        <v>#DIV/0!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866</v>
      </c>
      <c r="C16" s="60">
        <v>21</v>
      </c>
      <c r="D16" s="57">
        <v>876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6.7275594933687746E-2</v>
      </c>
      <c r="V16" s="27" t="s">
        <v>116</v>
      </c>
      <c r="W16" s="27" t="e">
        <f>W15/(LOG(W4)/LOG(2))</f>
        <v>#DIV/0!</v>
      </c>
      <c r="AA16" s="27" t="s">
        <v>119</v>
      </c>
      <c r="AB16" s="27" t="e">
        <f>AB15/(LOG(AB4)/LOG(2))</f>
        <v>#DIV/0!</v>
      </c>
      <c r="AF16" s="27" t="s">
        <v>120</v>
      </c>
      <c r="AG16" s="27">
        <f>AG15/(LOG(AG4)/LOG(2))</f>
        <v>0</v>
      </c>
      <c r="AK16" s="27" t="s">
        <v>121</v>
      </c>
      <c r="AL16" s="27" t="e">
        <f>AL15/(LOG(AL4)/LOG(2))</f>
        <v>#DIV/0!</v>
      </c>
      <c r="AP16" s="27" t="s">
        <v>122</v>
      </c>
      <c r="AQ16" s="27" t="e">
        <f>AQ15/(LOG(AQ4)/LOG(2))</f>
        <v>#DIV/0!</v>
      </c>
      <c r="AU16" s="27" t="s">
        <v>123</v>
      </c>
      <c r="AV16" s="27">
        <f>AV15/(LOG(AV4)/LOG(2))</f>
        <v>0</v>
      </c>
    </row>
    <row r="17" spans="1:22" x14ac:dyDescent="0.3">
      <c r="A17" s="57">
        <v>11</v>
      </c>
      <c r="B17" s="57">
        <v>965</v>
      </c>
      <c r="C17" s="60">
        <v>21</v>
      </c>
      <c r="D17" s="57">
        <v>974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1060</v>
      </c>
      <c r="C18" s="60">
        <v>21</v>
      </c>
      <c r="D18" s="57">
        <v>1070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1157</v>
      </c>
      <c r="C19" s="60">
        <v>21</v>
      </c>
      <c r="D19" s="57">
        <v>1165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1250</v>
      </c>
      <c r="C20" s="60">
        <v>21</v>
      </c>
      <c r="D20" s="57">
        <v>1260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COUNTIF(L7:L49,G3)</f>
        <v>40</v>
      </c>
      <c r="O20" s="38"/>
      <c r="P20" s="45">
        <v>7</v>
      </c>
      <c r="Q20" s="45">
        <v>7</v>
      </c>
      <c r="R20" s="45">
        <v>8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11</v>
      </c>
      <c r="B21" s="56">
        <v>1348</v>
      </c>
      <c r="C21" s="59">
        <v>21</v>
      </c>
      <c r="D21" s="56">
        <v>1357</v>
      </c>
      <c r="E21" s="59"/>
      <c r="F21" s="56"/>
      <c r="G21" s="62"/>
      <c r="H21" s="62"/>
      <c r="I21" s="40"/>
      <c r="J21" s="40"/>
      <c r="K21" s="41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1444</v>
      </c>
      <c r="C22" s="59">
        <v>21</v>
      </c>
      <c r="D22" s="56">
        <v>1468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22</v>
      </c>
      <c r="B23" s="56">
        <v>1565</v>
      </c>
      <c r="C23" s="59">
        <v>23</v>
      </c>
      <c r="D23" s="56">
        <v>1595</v>
      </c>
      <c r="E23" s="59"/>
      <c r="F23" s="56"/>
      <c r="G23" s="62"/>
      <c r="H23" s="62"/>
      <c r="I23" s="40"/>
      <c r="J23" s="40"/>
      <c r="K23" s="41">
        <v>0</v>
      </c>
      <c r="L23">
        <v>22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1691</v>
      </c>
      <c r="C24" s="59">
        <v>21</v>
      </c>
      <c r="D24" s="56">
        <v>1699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7</v>
      </c>
      <c r="Q24" s="45">
        <f>Z8</f>
        <v>7</v>
      </c>
      <c r="R24" s="45">
        <f>AE8</f>
        <v>6</v>
      </c>
      <c r="S24" s="45">
        <f>AJ8</f>
        <v>7</v>
      </c>
      <c r="T24" s="45">
        <f>AO8</f>
        <v>7</v>
      </c>
      <c r="U24" s="45">
        <f>AT8</f>
        <v>6</v>
      </c>
      <c r="V24" s="43"/>
    </row>
    <row r="25" spans="1:22" x14ac:dyDescent="0.3">
      <c r="A25" s="56">
        <v>22</v>
      </c>
      <c r="B25" s="56">
        <v>1793</v>
      </c>
      <c r="C25" s="59">
        <v>23</v>
      </c>
      <c r="D25" s="56">
        <v>1810</v>
      </c>
      <c r="E25" s="59"/>
      <c r="F25" s="56"/>
      <c r="G25" s="62"/>
      <c r="H25" s="62"/>
      <c r="I25" s="40"/>
      <c r="J25" s="40"/>
      <c r="K25" s="41">
        <v>0</v>
      </c>
      <c r="L25">
        <v>22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1906</v>
      </c>
      <c r="C26" s="59">
        <v>21</v>
      </c>
      <c r="D26" s="56">
        <v>1914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2001</v>
      </c>
      <c r="C27" s="59">
        <v>21</v>
      </c>
      <c r="D27" s="56">
        <v>2012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2097</v>
      </c>
      <c r="C28" s="59">
        <v>21</v>
      </c>
      <c r="D28" s="56">
        <v>2107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D13/P20</f>
        <v>84.142857142857139</v>
      </c>
      <c r="Q28">
        <f>(D20-D13)/Q20</f>
        <v>95.857142857142861</v>
      </c>
      <c r="R28">
        <f>(D28-D20)/R20</f>
        <v>105.875</v>
      </c>
      <c r="S28">
        <f>(D35-D28)/S20</f>
        <v>95.857142857142861</v>
      </c>
      <c r="T28">
        <f>(D42-D35)/T20</f>
        <v>96.714285714285708</v>
      </c>
      <c r="U28">
        <f>(D49-D42)/U20</f>
        <v>100</v>
      </c>
    </row>
    <row r="29" spans="1:22" x14ac:dyDescent="0.3">
      <c r="A29" s="57">
        <v>11</v>
      </c>
      <c r="B29" s="57">
        <v>2195</v>
      </c>
      <c r="C29" s="60">
        <v>21</v>
      </c>
      <c r="D29" s="57">
        <v>2204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2291</v>
      </c>
      <c r="C30" s="60">
        <v>21</v>
      </c>
      <c r="D30" s="57">
        <v>2299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2384</v>
      </c>
      <c r="C31" s="60">
        <v>21</v>
      </c>
      <c r="D31" s="57">
        <v>2393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2478</v>
      </c>
      <c r="C32" s="60">
        <v>21</v>
      </c>
      <c r="D32" s="57">
        <v>2488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2575</v>
      </c>
      <c r="C33" s="60">
        <v>21</v>
      </c>
      <c r="D33" s="57">
        <v>2584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2669</v>
      </c>
      <c r="C34" s="60">
        <v>21</v>
      </c>
      <c r="D34" s="57">
        <v>2679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2770</v>
      </c>
      <c r="C35" s="60">
        <v>21</v>
      </c>
      <c r="D35" s="57">
        <v>2778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6">
        <v>11</v>
      </c>
      <c r="B36" s="56">
        <v>2866</v>
      </c>
      <c r="C36" s="59">
        <v>21</v>
      </c>
      <c r="D36" s="56">
        <v>2875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2967</v>
      </c>
      <c r="C37" s="59">
        <v>21</v>
      </c>
      <c r="D37" s="56">
        <v>2974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3064</v>
      </c>
      <c r="C38" s="59">
        <v>21</v>
      </c>
      <c r="D38" s="56">
        <v>3072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3158</v>
      </c>
      <c r="C39" s="59">
        <v>21</v>
      </c>
      <c r="D39" s="56">
        <v>3167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3255</v>
      </c>
      <c r="C40" s="59">
        <v>21</v>
      </c>
      <c r="D40" s="56">
        <v>3264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3350</v>
      </c>
      <c r="C41" s="59">
        <v>21</v>
      </c>
      <c r="D41" s="56">
        <v>3358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3446</v>
      </c>
      <c r="C42" s="59">
        <v>21</v>
      </c>
      <c r="D42" s="56">
        <v>3455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7">
        <v>11</v>
      </c>
      <c r="B43" s="57">
        <v>3547</v>
      </c>
      <c r="C43" s="60">
        <v>21</v>
      </c>
      <c r="D43" s="57">
        <v>3555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3643</v>
      </c>
      <c r="C44" s="60">
        <v>21</v>
      </c>
      <c r="D44" s="57">
        <v>3651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3738</v>
      </c>
      <c r="C45" s="60">
        <v>21</v>
      </c>
      <c r="D45" s="57">
        <v>3745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3837</v>
      </c>
      <c r="C46" s="60">
        <v>21</v>
      </c>
      <c r="D46" s="57">
        <v>3845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22</v>
      </c>
      <c r="B47" s="57">
        <v>3942</v>
      </c>
      <c r="C47" s="60">
        <v>23</v>
      </c>
      <c r="D47" s="57">
        <v>3956</v>
      </c>
      <c r="E47" s="60"/>
      <c r="F47" s="57"/>
      <c r="G47" s="63"/>
      <c r="H47" s="63"/>
      <c r="I47" s="39"/>
      <c r="J47" s="39"/>
      <c r="K47" s="49">
        <v>0</v>
      </c>
      <c r="L47">
        <v>22</v>
      </c>
    </row>
    <row r="48" spans="1:12" x14ac:dyDescent="0.3">
      <c r="A48" s="57">
        <v>11</v>
      </c>
      <c r="B48" s="57">
        <v>4052</v>
      </c>
      <c r="C48" s="60">
        <v>21</v>
      </c>
      <c r="D48" s="57">
        <v>4059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4146</v>
      </c>
      <c r="C49" s="60">
        <v>21</v>
      </c>
      <c r="D49" s="57">
        <v>4155</v>
      </c>
      <c r="E49" s="60"/>
      <c r="F49" s="57"/>
      <c r="G49" s="63"/>
      <c r="H49" s="63"/>
      <c r="I49" s="39"/>
      <c r="J49" s="39"/>
      <c r="K49" s="49">
        <v>1</v>
      </c>
      <c r="L49">
        <v>12</v>
      </c>
    </row>
    <row r="50" spans="1:12" x14ac:dyDescent="0.3">
      <c r="A50" s="17"/>
      <c r="B50" s="17"/>
      <c r="C50" s="17"/>
      <c r="D50" s="17"/>
      <c r="E50" s="17"/>
      <c r="F50" s="17"/>
      <c r="G50" s="17"/>
      <c r="H5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147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42</v>
      </c>
      <c r="V3" s="25" t="s">
        <v>117</v>
      </c>
      <c r="W3">
        <f>COUNTA(L7:L13)</f>
        <v>7</v>
      </c>
      <c r="AA3" s="25" t="s">
        <v>117</v>
      </c>
      <c r="AB3">
        <f>COUNTA(L14:L20)</f>
        <v>7</v>
      </c>
      <c r="AF3" s="25" t="s">
        <v>117</v>
      </c>
      <c r="AG3">
        <f>COUNTA(L21:L27)</f>
        <v>7</v>
      </c>
      <c r="AK3" s="25" t="s">
        <v>117</v>
      </c>
      <c r="AL3">
        <f>COUNTA(L28:L34)</f>
        <v>7</v>
      </c>
      <c r="AP3" s="25" t="s">
        <v>117</v>
      </c>
      <c r="AQ3">
        <f>COUNTA(L35:L41)</f>
        <v>7</v>
      </c>
      <c r="AU3" s="25" t="s">
        <v>117</v>
      </c>
      <c r="AV3">
        <f>COUNTA(L42:L48)</f>
        <v>7</v>
      </c>
    </row>
    <row r="4" spans="1:48" x14ac:dyDescent="0.3">
      <c r="P4" s="25" t="s">
        <v>85</v>
      </c>
      <c r="Q4" s="26">
        <f>SUM(O7:O14)</f>
        <v>42</v>
      </c>
      <c r="V4" s="25" t="s">
        <v>118</v>
      </c>
      <c r="W4">
        <f>SUM(U7:U14)</f>
        <v>7</v>
      </c>
      <c r="AA4" s="25" t="s">
        <v>118</v>
      </c>
      <c r="AB4">
        <f>SUM(Z7:Z14)</f>
        <v>7</v>
      </c>
      <c r="AF4" s="25" t="s">
        <v>118</v>
      </c>
      <c r="AG4">
        <f>SUM(AE7:AE14)</f>
        <v>7</v>
      </c>
      <c r="AK4" s="25" t="s">
        <v>118</v>
      </c>
      <c r="AL4">
        <f>SUM(AJ7:AJ14)</f>
        <v>7</v>
      </c>
      <c r="AP4" s="25" t="s">
        <v>118</v>
      </c>
      <c r="AQ4">
        <f>SUM(AO7:AO14)</f>
        <v>7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22</v>
      </c>
      <c r="B7" s="55">
        <v>8</v>
      </c>
      <c r="C7" s="58">
        <v>23</v>
      </c>
      <c r="D7" s="55">
        <v>24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COUNTIF(L7:L13,T7)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COUNTIF(L14:L20,Y7)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COUNTIF(L21:L27,AD7)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COUNTIF(L28:L34,AI7)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COUNTIF(L35:L41,AN7)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COUNTIF(L42:L48,AS7)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11</v>
      </c>
      <c r="B8" s="56">
        <v>119</v>
      </c>
      <c r="C8" s="59">
        <v>21</v>
      </c>
      <c r="D8" s="56">
        <v>127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0.95238095238095233</v>
      </c>
      <c r="Q8" s="34">
        <f>IF(P8=0,0,(P8*((LOG(P8))/LOG(2))))</f>
        <v>-6.7037455134664775E-2</v>
      </c>
      <c r="T8" s="34">
        <f>N8</f>
        <v>12</v>
      </c>
      <c r="U8" s="34">
        <f>COUNTIF(L7:L13,T8)</f>
        <v>6</v>
      </c>
      <c r="V8" s="53"/>
      <c r="W8" s="54"/>
      <c r="Y8" s="34">
        <f>N8</f>
        <v>12</v>
      </c>
      <c r="Z8" s="34">
        <f>COUNTIF(L14:L20,Y8)</f>
        <v>7</v>
      </c>
      <c r="AA8" s="53"/>
      <c r="AB8" s="54"/>
      <c r="AD8" s="34">
        <f>N8</f>
        <v>12</v>
      </c>
      <c r="AE8" s="34">
        <f>COUNTIF(L21:L27,AD8)</f>
        <v>7</v>
      </c>
      <c r="AF8" s="53"/>
      <c r="AG8" s="54"/>
      <c r="AI8" s="34">
        <f>N8</f>
        <v>12</v>
      </c>
      <c r="AJ8" s="34">
        <f>COUNTIF(L28:L34,AI8)</f>
        <v>7</v>
      </c>
      <c r="AK8" s="53"/>
      <c r="AL8" s="54"/>
      <c r="AN8" s="34">
        <f>N8</f>
        <v>12</v>
      </c>
      <c r="AO8" s="34">
        <f>COUNTIF(L35:L41,AN8)</f>
        <v>7</v>
      </c>
      <c r="AP8" s="53"/>
      <c r="AQ8" s="54"/>
      <c r="AS8" s="34">
        <f>N8</f>
        <v>12</v>
      </c>
      <c r="AT8" s="34">
        <f>COUNTIF(L42:L48,AS8)</f>
        <v>6</v>
      </c>
      <c r="AU8" s="53"/>
      <c r="AV8" s="54"/>
    </row>
    <row r="9" spans="1:48" x14ac:dyDescent="0.3">
      <c r="A9" s="56">
        <v>11</v>
      </c>
      <c r="B9" s="56">
        <v>213</v>
      </c>
      <c r="C9" s="59">
        <v>21</v>
      </c>
      <c r="D9" s="56">
        <v>224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1</v>
      </c>
      <c r="P9" s="34">
        <f>O9/$Q$4</f>
        <v>2.3809523809523808E-2</v>
      </c>
      <c r="Q9" s="34">
        <f>IF(P9=0,0,(P9*((LOG(P9))/LOG(2))))</f>
        <v>-0.12838851006616095</v>
      </c>
      <c r="T9" s="34">
        <f>N9</f>
        <v>21</v>
      </c>
      <c r="U9" s="34">
        <f>COUNTIF(L7:L13,T9)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COUNTIF(L14:L20,Y9)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COUNTIF(L21:L27,AD9)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COUNTIF(L28:L34,AI9)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COUNTIF(L35:L41,AN9)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COUNTIF(L42:L48,AS9)</f>
        <v>1</v>
      </c>
      <c r="AU9" s="34">
        <f>AT9/(AV4-AT8)</f>
        <v>1</v>
      </c>
      <c r="AV9" s="34">
        <f>IF(AU9=0,0,(AU9*((LOG(AU9))/LOG(2))))</f>
        <v>0</v>
      </c>
    </row>
    <row r="10" spans="1:48" x14ac:dyDescent="0.3">
      <c r="A10" s="56">
        <v>11</v>
      </c>
      <c r="B10" s="56">
        <v>314</v>
      </c>
      <c r="C10" s="59">
        <v>21</v>
      </c>
      <c r="D10" s="56">
        <v>324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1</v>
      </c>
      <c r="P10" s="34">
        <f>O10/$Q$4</f>
        <v>2.3809523809523808E-2</v>
      </c>
      <c r="Q10" s="34">
        <f>IF(P10=0,0,(P10*((LOG(P10))/LOG(2))))</f>
        <v>-0.12838851006616095</v>
      </c>
      <c r="T10" s="34">
        <f>N10</f>
        <v>22</v>
      </c>
      <c r="U10" s="34">
        <f>COUNTIF(L7:L13,T10)</f>
        <v>1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COUNTIF(L14:L20,Y10)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COUNTIF(L21:L27,AD10)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COUNTIF(L28:L34,AI10)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COUNTIF(L35:L41,AN10)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COUNTIF(L42:L48,AS10)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6">
        <v>11</v>
      </c>
      <c r="B11" s="56">
        <v>409</v>
      </c>
      <c r="C11" s="59">
        <v>21</v>
      </c>
      <c r="D11" s="56">
        <v>417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COUNTIF(L14:L20,Y11)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COUNTIF(L21:L27,AD11)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COUNTIF(L28:L34,AI11)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COUNTIF(L35:L41,AN11)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COUNTIF(L42:L48,AS11)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503</v>
      </c>
      <c r="C12" s="59">
        <v>21</v>
      </c>
      <c r="D12" s="56">
        <v>512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COUNTIF(L14:L20,Y12)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COUNTIF(L21:L27,AD12)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COUNTIF(L28:L34,AI12)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COUNTIF(L35:L41,AN12)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COUNTIF(L42:L48,AS12)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600</v>
      </c>
      <c r="C13" s="59">
        <v>21</v>
      </c>
      <c r="D13" s="56">
        <v>609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COUNTIF(L14:L20,Y13)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COUNTIF(L21:L27,AD13)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COUNTIF(L28:L34,AI13)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COUNTIF(L35:L41,AN13)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COUNTIF(L42:L48,AS13)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7">
        <v>11</v>
      </c>
      <c r="B14" s="57">
        <v>696</v>
      </c>
      <c r="C14" s="60">
        <v>21</v>
      </c>
      <c r="D14" s="57">
        <v>703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COUNTIF(L14:L20,Y14)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COUNTIF(L21:L27,AD14)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COUNTIF(L28:L34,AI14)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COUNTIF(L35:L41,AN14)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COUNTIF(L42:L48,AS14)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789</v>
      </c>
      <c r="C15" s="60">
        <v>21</v>
      </c>
      <c r="D15" s="57">
        <v>798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0.3238144752669867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 t="e">
        <f>SUM(AK7:AK14)</f>
        <v>#DIV/0!</v>
      </c>
      <c r="AL15" t="e">
        <f>-SUM(AL7:AL14)</f>
        <v>#DIV/0!</v>
      </c>
      <c r="AP15" t="e">
        <f>SUM(AP7:AP14)</f>
        <v>#DIV/0!</v>
      </c>
      <c r="AQ15" t="e">
        <f>-SUM(AQ7:AQ14)</f>
        <v>#DIV/0!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884</v>
      </c>
      <c r="C16" s="60">
        <v>21</v>
      </c>
      <c r="D16" s="57">
        <v>893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6.0051078206022804E-2</v>
      </c>
      <c r="V16" s="27" t="s">
        <v>116</v>
      </c>
      <c r="W16" s="27">
        <f>W15/(LOG(W4)/LOG(2))</f>
        <v>0</v>
      </c>
      <c r="AA16" s="27" t="s">
        <v>119</v>
      </c>
      <c r="AB16" s="27" t="e">
        <f>AB15/(LOG(AB4)/LOG(2))</f>
        <v>#DIV/0!</v>
      </c>
      <c r="AF16" s="27" t="s">
        <v>120</v>
      </c>
      <c r="AG16" s="27" t="e">
        <f>AG15/(LOG(AG4)/LOG(2))</f>
        <v>#DIV/0!</v>
      </c>
      <c r="AK16" s="27" t="s">
        <v>121</v>
      </c>
      <c r="AL16" s="27" t="e">
        <f>AL15/(LOG(AL4)/LOG(2))</f>
        <v>#DIV/0!</v>
      </c>
      <c r="AP16" s="27" t="s">
        <v>122</v>
      </c>
      <c r="AQ16" s="27" t="e">
        <f>AQ15/(LOG(AQ4)/LOG(2))</f>
        <v>#DIV/0!</v>
      </c>
      <c r="AU16" s="27" t="s">
        <v>123</v>
      </c>
      <c r="AV16" s="27">
        <f>AV15/(LOG(AV4)/LOG(2))</f>
        <v>0</v>
      </c>
    </row>
    <row r="17" spans="1:22" x14ac:dyDescent="0.3">
      <c r="A17" s="57">
        <v>11</v>
      </c>
      <c r="B17" s="57">
        <v>981</v>
      </c>
      <c r="C17" s="60">
        <v>21</v>
      </c>
      <c r="D17" s="57">
        <v>990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1075</v>
      </c>
      <c r="C18" s="60">
        <v>21</v>
      </c>
      <c r="D18" s="57">
        <v>1083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1168</v>
      </c>
      <c r="C19" s="60">
        <v>21</v>
      </c>
      <c r="D19" s="57">
        <v>1177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1263</v>
      </c>
      <c r="C20" s="60">
        <v>21</v>
      </c>
      <c r="D20" s="57">
        <v>1271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COUNTIF(L7:L48,G3)</f>
        <v>40</v>
      </c>
      <c r="O20" s="38"/>
      <c r="P20" s="45">
        <v>7</v>
      </c>
      <c r="Q20" s="45">
        <v>7</v>
      </c>
      <c r="R20" s="45">
        <v>7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11</v>
      </c>
      <c r="B21" s="56">
        <v>1357</v>
      </c>
      <c r="C21" s="59">
        <v>21</v>
      </c>
      <c r="D21" s="56">
        <v>1365</v>
      </c>
      <c r="E21" s="59"/>
      <c r="F21" s="56"/>
      <c r="G21" s="62"/>
      <c r="H21" s="62"/>
      <c r="I21" s="40"/>
      <c r="J21" s="40"/>
      <c r="K21" s="41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1450</v>
      </c>
      <c r="C22" s="59">
        <v>21</v>
      </c>
      <c r="D22" s="56">
        <v>1459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1545</v>
      </c>
      <c r="C23" s="59">
        <v>21</v>
      </c>
      <c r="D23" s="56">
        <v>1552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1638</v>
      </c>
      <c r="C24" s="59">
        <v>21</v>
      </c>
      <c r="D24" s="56">
        <v>1646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6</v>
      </c>
      <c r="Q24" s="45">
        <f>Z8</f>
        <v>7</v>
      </c>
      <c r="R24" s="45">
        <f>AE8</f>
        <v>7</v>
      </c>
      <c r="S24" s="45">
        <f>AJ8</f>
        <v>7</v>
      </c>
      <c r="T24" s="45">
        <f>AO8</f>
        <v>7</v>
      </c>
      <c r="U24" s="45">
        <f>AT8</f>
        <v>6</v>
      </c>
      <c r="V24" s="43"/>
    </row>
    <row r="25" spans="1:22" x14ac:dyDescent="0.3">
      <c r="A25" s="56">
        <v>11</v>
      </c>
      <c r="B25" s="56">
        <v>1732</v>
      </c>
      <c r="C25" s="59">
        <v>21</v>
      </c>
      <c r="D25" s="56">
        <v>1741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1828</v>
      </c>
      <c r="C26" s="59">
        <v>21</v>
      </c>
      <c r="D26" s="56">
        <v>1837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1923</v>
      </c>
      <c r="C27" s="59">
        <v>21</v>
      </c>
      <c r="D27" s="56">
        <v>1931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2019</v>
      </c>
      <c r="C28" s="60">
        <v>21</v>
      </c>
      <c r="D28" s="57">
        <v>2028</v>
      </c>
      <c r="E28" s="60"/>
      <c r="F28" s="57"/>
      <c r="G28" s="63"/>
      <c r="H28" s="63"/>
      <c r="I28" s="39"/>
      <c r="J28" s="39"/>
      <c r="K28" s="49">
        <v>0</v>
      </c>
      <c r="L28">
        <v>12</v>
      </c>
      <c r="N28" s="39"/>
      <c r="O28" s="48" t="s">
        <v>109</v>
      </c>
      <c r="P28">
        <f>D13/P20</f>
        <v>87</v>
      </c>
      <c r="Q28">
        <f>(D20-D13)/Q20</f>
        <v>94.571428571428569</v>
      </c>
      <c r="R28">
        <f>(D27-D20)/R20</f>
        <v>94.285714285714292</v>
      </c>
      <c r="S28">
        <f>(D34-D27)/S20</f>
        <v>96.285714285714292</v>
      </c>
      <c r="T28">
        <f>(D41-D34)/T20</f>
        <v>95.571428571428569</v>
      </c>
      <c r="U28">
        <f>(D48-D41)/U20</f>
        <v>99.714285714285708</v>
      </c>
    </row>
    <row r="29" spans="1:22" x14ac:dyDescent="0.3">
      <c r="A29" s="57">
        <v>11</v>
      </c>
      <c r="B29" s="57">
        <v>2117</v>
      </c>
      <c r="C29" s="60">
        <v>21</v>
      </c>
      <c r="D29" s="57">
        <v>2124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2211</v>
      </c>
      <c r="C30" s="60">
        <v>21</v>
      </c>
      <c r="D30" s="57">
        <v>2219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2304</v>
      </c>
      <c r="C31" s="60">
        <v>21</v>
      </c>
      <c r="D31" s="57">
        <v>2313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2399</v>
      </c>
      <c r="C32" s="60">
        <v>21</v>
      </c>
      <c r="D32" s="57">
        <v>2406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2499</v>
      </c>
      <c r="C33" s="60">
        <v>21</v>
      </c>
      <c r="D33" s="57">
        <v>2508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2595</v>
      </c>
      <c r="C34" s="60">
        <v>21</v>
      </c>
      <c r="D34" s="57">
        <v>2605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6">
        <v>11</v>
      </c>
      <c r="B35" s="56">
        <v>2690</v>
      </c>
      <c r="C35" s="59">
        <v>21</v>
      </c>
      <c r="D35" s="56">
        <v>2700</v>
      </c>
      <c r="E35" s="59"/>
      <c r="F35" s="56"/>
      <c r="G35" s="62"/>
      <c r="H35" s="62"/>
      <c r="I35" s="40"/>
      <c r="J35" s="40"/>
      <c r="K35" s="41">
        <v>0</v>
      </c>
      <c r="L35">
        <v>12</v>
      </c>
    </row>
    <row r="36" spans="1:12" x14ac:dyDescent="0.3">
      <c r="A36" s="56">
        <v>11</v>
      </c>
      <c r="B36" s="56">
        <v>2788</v>
      </c>
      <c r="C36" s="59">
        <v>21</v>
      </c>
      <c r="D36" s="56">
        <v>2797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2883</v>
      </c>
      <c r="C37" s="59">
        <v>21</v>
      </c>
      <c r="D37" s="56">
        <v>2892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2979</v>
      </c>
      <c r="C38" s="59">
        <v>21</v>
      </c>
      <c r="D38" s="56">
        <v>2986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3073</v>
      </c>
      <c r="C39" s="59">
        <v>21</v>
      </c>
      <c r="D39" s="56">
        <v>3083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3169</v>
      </c>
      <c r="C40" s="59">
        <v>21</v>
      </c>
      <c r="D40" s="56">
        <v>3178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3266</v>
      </c>
      <c r="C41" s="59">
        <v>21</v>
      </c>
      <c r="D41" s="56">
        <v>3274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7">
        <v>11</v>
      </c>
      <c r="B42" s="57">
        <v>3361</v>
      </c>
      <c r="C42" s="60">
        <v>21</v>
      </c>
      <c r="D42" s="57">
        <v>3368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22</v>
      </c>
      <c r="B43" s="57">
        <v>3461</v>
      </c>
      <c r="C43" s="60">
        <v>14</v>
      </c>
      <c r="D43" s="57">
        <v>3484</v>
      </c>
      <c r="E43" s="60"/>
      <c r="F43" s="57"/>
      <c r="G43" s="63"/>
      <c r="H43" s="63"/>
      <c r="I43" s="39"/>
      <c r="J43" s="39"/>
      <c r="K43" s="49">
        <v>0</v>
      </c>
      <c r="L43">
        <v>21</v>
      </c>
    </row>
    <row r="44" spans="1:12" x14ac:dyDescent="0.3">
      <c r="A44" s="57">
        <v>11</v>
      </c>
      <c r="B44" s="57">
        <v>3579</v>
      </c>
      <c r="C44" s="60">
        <v>21</v>
      </c>
      <c r="D44" s="57">
        <v>3589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3676</v>
      </c>
      <c r="C45" s="60">
        <v>21</v>
      </c>
      <c r="D45" s="57">
        <v>3684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3773</v>
      </c>
      <c r="C46" s="60">
        <v>21</v>
      </c>
      <c r="D46" s="57">
        <v>3782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3866</v>
      </c>
      <c r="C47" s="60">
        <v>21</v>
      </c>
      <c r="D47" s="57">
        <v>3876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3963</v>
      </c>
      <c r="C48" s="60">
        <v>21</v>
      </c>
      <c r="D48" s="57">
        <v>3972</v>
      </c>
      <c r="E48" s="60"/>
      <c r="F48" s="57"/>
      <c r="G48" s="63"/>
      <c r="H48" s="63"/>
      <c r="I48" s="39"/>
      <c r="J48" s="39"/>
      <c r="K48" s="49">
        <v>1</v>
      </c>
      <c r="L48">
        <v>12</v>
      </c>
    </row>
    <row r="49" spans="1:8" x14ac:dyDescent="0.3">
      <c r="A49" s="17"/>
      <c r="B49" s="17"/>
      <c r="C49" s="17"/>
      <c r="D49" s="17"/>
      <c r="E49" s="17"/>
      <c r="F49" s="17"/>
      <c r="G49" s="17"/>
      <c r="H4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148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45</v>
      </c>
      <c r="V3" s="25" t="s">
        <v>117</v>
      </c>
      <c r="W3">
        <f>COUNTA(L7:L14)</f>
        <v>8</v>
      </c>
      <c r="AA3" s="25" t="s">
        <v>117</v>
      </c>
      <c r="AB3">
        <f>COUNTA(L15:L21)</f>
        <v>7</v>
      </c>
      <c r="AF3" s="25" t="s">
        <v>117</v>
      </c>
      <c r="AG3">
        <f>COUNTA(L22:L29)</f>
        <v>8</v>
      </c>
      <c r="AK3" s="25" t="s">
        <v>117</v>
      </c>
      <c r="AL3">
        <f>COUNTA(L30:L36)</f>
        <v>7</v>
      </c>
      <c r="AP3" s="25" t="s">
        <v>117</v>
      </c>
      <c r="AQ3">
        <f>COUNTA(L37:L44)</f>
        <v>8</v>
      </c>
      <c r="AU3" s="25" t="s">
        <v>117</v>
      </c>
      <c r="AV3">
        <f>COUNTA(L45:L51)</f>
        <v>7</v>
      </c>
    </row>
    <row r="4" spans="1:48" x14ac:dyDescent="0.3">
      <c r="P4" s="25" t="s">
        <v>85</v>
      </c>
      <c r="Q4" s="26">
        <f>SUM(O7:O14)</f>
        <v>45</v>
      </c>
      <c r="V4" s="25" t="s">
        <v>118</v>
      </c>
      <c r="W4">
        <f>SUM(U7:U14)</f>
        <v>8</v>
      </c>
      <c r="AA4" s="25" t="s">
        <v>118</v>
      </c>
      <c r="AB4">
        <f>SUM(Z7:Z14)</f>
        <v>7</v>
      </c>
      <c r="AF4" s="25" t="s">
        <v>118</v>
      </c>
      <c r="AG4">
        <f>SUM(AE7:AE14)</f>
        <v>8</v>
      </c>
      <c r="AK4" s="25" t="s">
        <v>118</v>
      </c>
      <c r="AL4">
        <f>SUM(AJ7:AJ14)</f>
        <v>7</v>
      </c>
      <c r="AP4" s="25" t="s">
        <v>118</v>
      </c>
      <c r="AQ4">
        <f>SUM(AO7:AO14)</f>
        <v>8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22</v>
      </c>
      <c r="C7" s="58">
        <v>21</v>
      </c>
      <c r="D7" s="55">
        <v>35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1</v>
      </c>
      <c r="P7" s="34">
        <f>O7/$Q$4</f>
        <v>2.2222222222222223E-2</v>
      </c>
      <c r="Q7" s="34">
        <f>IF(P7=0,0,(P7*((LOG(P7))/LOG(2))))</f>
        <v>-0.12204117991843723</v>
      </c>
      <c r="T7" s="34">
        <f>N7</f>
        <v>11</v>
      </c>
      <c r="U7" s="34">
        <f>COUNTIF(L7:L14,T7)</f>
        <v>0</v>
      </c>
      <c r="V7" s="34" t="e">
        <f>U7/(W4-U8)</f>
        <v>#DIV/0!</v>
      </c>
      <c r="W7" s="34" t="e">
        <f>IF(V7=0,0,(V7*((LOG(V7))/LOG(2))))</f>
        <v>#DIV/0!</v>
      </c>
      <c r="Y7" s="34">
        <f>N7</f>
        <v>11</v>
      </c>
      <c r="Z7" s="34">
        <f>COUNTIF(L15:L21,Y7)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COUNTIF(L22:L29,AD7)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COUNTIF(L30:L36,AI7)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COUNTIF(L37:L44,AN7)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COUNTIF(L45:L51,AS7)</f>
        <v>1</v>
      </c>
      <c r="AU7" s="34">
        <f>AT7/(AV4-AT8)</f>
        <v>0.33333333333333331</v>
      </c>
      <c r="AV7" s="34">
        <f>IF(AU7=0,0,(AU7*((LOG(AU7))/LOG(2))))</f>
        <v>-0.52832083357371862</v>
      </c>
    </row>
    <row r="8" spans="1:48" x14ac:dyDescent="0.3">
      <c r="A8" s="56">
        <v>11</v>
      </c>
      <c r="B8" s="56">
        <v>127</v>
      </c>
      <c r="C8" s="59">
        <v>21</v>
      </c>
      <c r="D8" s="56">
        <v>138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0.88888888888888884</v>
      </c>
      <c r="Q8" s="34">
        <f>IF(P8=0,0,(P8*((LOG(P8))/LOG(2))))</f>
        <v>-0.15104444572649992</v>
      </c>
      <c r="T8" s="34">
        <f>N8</f>
        <v>12</v>
      </c>
      <c r="U8" s="34">
        <f>COUNTIF(L7:L14,T8)</f>
        <v>8</v>
      </c>
      <c r="V8" s="53"/>
      <c r="W8" s="54"/>
      <c r="Y8" s="34">
        <f>N8</f>
        <v>12</v>
      </c>
      <c r="Z8" s="34">
        <f>COUNTIF(L15:L21,Y8)</f>
        <v>7</v>
      </c>
      <c r="AA8" s="53"/>
      <c r="AB8" s="54"/>
      <c r="AD8" s="34">
        <f>N8</f>
        <v>12</v>
      </c>
      <c r="AE8" s="34">
        <f>COUNTIF(L22:L29,AD8)</f>
        <v>8</v>
      </c>
      <c r="AF8" s="53"/>
      <c r="AG8" s="54"/>
      <c r="AI8" s="34">
        <f>N8</f>
        <v>12</v>
      </c>
      <c r="AJ8" s="34">
        <f>COUNTIF(L30:L36,AI8)</f>
        <v>6</v>
      </c>
      <c r="AK8" s="53"/>
      <c r="AL8" s="54"/>
      <c r="AN8" s="34">
        <f>N8</f>
        <v>12</v>
      </c>
      <c r="AO8" s="34">
        <f>COUNTIF(L37:L44,AN8)</f>
        <v>7</v>
      </c>
      <c r="AP8" s="53"/>
      <c r="AQ8" s="54"/>
      <c r="AS8" s="34">
        <f>N8</f>
        <v>12</v>
      </c>
      <c r="AT8" s="34">
        <f>COUNTIF(L45:L51,AS8)</f>
        <v>4</v>
      </c>
      <c r="AU8" s="53"/>
      <c r="AV8" s="54"/>
    </row>
    <row r="9" spans="1:48" x14ac:dyDescent="0.3">
      <c r="A9" s="56">
        <v>11</v>
      </c>
      <c r="B9" s="56">
        <v>225</v>
      </c>
      <c r="C9" s="59">
        <v>21</v>
      </c>
      <c r="D9" s="56">
        <v>235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1</v>
      </c>
      <c r="P9" s="34">
        <f>O9/$Q$4</f>
        <v>2.2222222222222223E-2</v>
      </c>
      <c r="Q9" s="34">
        <f>IF(P9=0,0,(P9*((LOG(P9))/LOG(2))))</f>
        <v>-0.12204117991843723</v>
      </c>
      <c r="T9" s="34">
        <f>N9</f>
        <v>21</v>
      </c>
      <c r="U9" s="34">
        <f>COUNTIF(L7:L14,T9)</f>
        <v>0</v>
      </c>
      <c r="V9" s="34" t="e">
        <f>U9/(W4-U8)</f>
        <v>#DIV/0!</v>
      </c>
      <c r="W9" s="34" t="e">
        <f>IF(V9=0,0,(V9*((LOG(V9))/LOG(2))))</f>
        <v>#DIV/0!</v>
      </c>
      <c r="Y9" s="34">
        <f>N9</f>
        <v>21</v>
      </c>
      <c r="Z9" s="34">
        <f>COUNTIF(L15:L21,Y9)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COUNTIF(L22:L29,AD9)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COUNTIF(L30:L36,AI9)</f>
        <v>1</v>
      </c>
      <c r="AK9" s="34">
        <f>AJ9/(AL4-AJ8)</f>
        <v>1</v>
      </c>
      <c r="AL9" s="34">
        <f>IF(AK9=0,0,(AK9*((LOG(AK9))/LOG(2))))</f>
        <v>0</v>
      </c>
      <c r="AN9" s="34">
        <f>N9</f>
        <v>21</v>
      </c>
      <c r="AO9" s="34">
        <f>COUNTIF(L37:L44,AN9)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COUNTIF(L45:L51,AS9)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321</v>
      </c>
      <c r="C10" s="59">
        <v>21</v>
      </c>
      <c r="D10" s="56">
        <v>332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3</v>
      </c>
      <c r="P10" s="34">
        <f>O10/$Q$4</f>
        <v>6.6666666666666666E-2</v>
      </c>
      <c r="Q10" s="34">
        <f>IF(P10=0,0,(P10*((LOG(P10))/LOG(2))))</f>
        <v>-0.26045937304056793</v>
      </c>
      <c r="T10" s="34">
        <f>N10</f>
        <v>22</v>
      </c>
      <c r="U10" s="34">
        <f>COUNTIF(L7:L14,T10)</f>
        <v>0</v>
      </c>
      <c r="V10" s="34" t="e">
        <f>U10/(W4-U8)</f>
        <v>#DIV/0!</v>
      </c>
      <c r="W10" s="34" t="e">
        <f>IF(V10=0,0,(V10*((LOG(V10))/LOG(2))))</f>
        <v>#DIV/0!</v>
      </c>
      <c r="Y10" s="34">
        <f>N10</f>
        <v>22</v>
      </c>
      <c r="Z10" s="34">
        <f>COUNTIF(L15:L21,Y10)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COUNTIF(L22:L29,AD10)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COUNTIF(L30:L36,AI10)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COUNTIF(L37:L44,AN10)</f>
        <v>1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COUNTIF(L45:L51,AS10)</f>
        <v>2</v>
      </c>
      <c r="AU10" s="34">
        <f>AT10/(AV4-AT8)</f>
        <v>0.66666666666666663</v>
      </c>
      <c r="AV10" s="34">
        <f>IF(AU10=0,0,(AU10*((LOG(AU10))/LOG(2))))</f>
        <v>-0.38997500048077083</v>
      </c>
    </row>
    <row r="11" spans="1:48" x14ac:dyDescent="0.3">
      <c r="A11" s="56">
        <v>11</v>
      </c>
      <c r="B11" s="56">
        <v>425</v>
      </c>
      <c r="C11" s="59">
        <v>21</v>
      </c>
      <c r="D11" s="56">
        <v>435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 t="e">
        <f>U11/(W4-U8)</f>
        <v>#DIV/0!</v>
      </c>
      <c r="W11" s="34" t="e">
        <f>IF(V11=0,0,(V11*((LOG(V11))/LOG(2))))</f>
        <v>#DIV/0!</v>
      </c>
      <c r="Y11" s="34">
        <f>N11</f>
        <v>0</v>
      </c>
      <c r="Z11" s="34">
        <f>COUNTIF(L15:L21,Y11)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COUNTIF(L22:L29,AD11)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COUNTIF(L30:L36,AI11)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COUNTIF(L37:L44,AN11)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COUNTIF(L45:L51,AS11)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519</v>
      </c>
      <c r="C12" s="59">
        <v>21</v>
      </c>
      <c r="D12" s="56">
        <v>529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 t="e">
        <f>U12/(W4-U8)</f>
        <v>#DIV/0!</v>
      </c>
      <c r="W12" s="34" t="e">
        <f>IF(V12=0,0,(V12*((LOG(V12))/LOG(2))))</f>
        <v>#DIV/0!</v>
      </c>
      <c r="Y12" s="34">
        <f>N12</f>
        <v>0</v>
      </c>
      <c r="Z12" s="34">
        <f>COUNTIF(L15:L21,Y12)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COUNTIF(L22:L29,AD12)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COUNTIF(L30:L36,AI12)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COUNTIF(L37:L44,AN12)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COUNTIF(L45:L51,AS12)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615</v>
      </c>
      <c r="C13" s="59">
        <v>21</v>
      </c>
      <c r="D13" s="56">
        <v>625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 t="e">
        <f>U13/(W4-U8)</f>
        <v>#DIV/0!</v>
      </c>
      <c r="W13" s="34" t="e">
        <f>IF(V13=0,0,(V13*((LOG(V13))/LOG(2))))</f>
        <v>#DIV/0!</v>
      </c>
      <c r="Y13" s="34">
        <f>N13</f>
        <v>0</v>
      </c>
      <c r="Z13" s="34">
        <f>COUNTIF(L15:L21,Y13)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COUNTIF(L22:L29,AD13)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COUNTIF(L30:L36,AI13)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COUNTIF(L37:L44,AN13)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COUNTIF(L45:L51,AS13)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713</v>
      </c>
      <c r="C14" s="59">
        <v>21</v>
      </c>
      <c r="D14" s="56">
        <v>722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 t="e">
        <f>U14/(W4-U8)</f>
        <v>#DIV/0!</v>
      </c>
      <c r="W14" s="34" t="e">
        <f>IF(V14=0,0,(V14*((LOG(V14))/LOG(2))))</f>
        <v>#DIV/0!</v>
      </c>
      <c r="Y14" s="34">
        <f>N14</f>
        <v>0</v>
      </c>
      <c r="Z14" s="34">
        <f>COUNTIF(L15:L21,Y14)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COUNTIF(L22:L29,AD14)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COUNTIF(L30:L36,AI14)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COUNTIF(L37:L44,AN14)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COUNTIF(L45:L51,AS14)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806</v>
      </c>
      <c r="C15" s="60">
        <v>21</v>
      </c>
      <c r="D15" s="57">
        <v>816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0.6555861786039423</v>
      </c>
      <c r="V15" t="e">
        <f>SUM(V7:V14)</f>
        <v>#DIV/0!</v>
      </c>
      <c r="W15" t="e">
        <f>-SUM(W7:W14)</f>
        <v>#DIV/0!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0.91829583405448945</v>
      </c>
    </row>
    <row r="16" spans="1:48" x14ac:dyDescent="0.3">
      <c r="A16" s="57">
        <v>11</v>
      </c>
      <c r="B16" s="57">
        <v>902</v>
      </c>
      <c r="C16" s="60">
        <v>21</v>
      </c>
      <c r="D16" s="57">
        <v>910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0.1193743108391018</v>
      </c>
      <c r="V16" s="27" t="s">
        <v>116</v>
      </c>
      <c r="W16" s="27" t="e">
        <f>W15/(LOG(W4)/LOG(2))</f>
        <v>#DIV/0!</v>
      </c>
      <c r="AA16" s="27" t="s">
        <v>119</v>
      </c>
      <c r="AB16" s="27" t="e">
        <f>AB15/(LOG(AB4)/LOG(2))</f>
        <v>#DIV/0!</v>
      </c>
      <c r="AF16" s="27" t="s">
        <v>120</v>
      </c>
      <c r="AG16" s="27" t="e">
        <f>AG15/(LOG(AG4)/LOG(2))</f>
        <v>#DIV/0!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</v>
      </c>
      <c r="AU16" s="27" t="s">
        <v>123</v>
      </c>
      <c r="AV16" s="27">
        <f>AV15/(LOG(AV4)/LOG(2))</f>
        <v>0.32710357598156481</v>
      </c>
    </row>
    <row r="17" spans="1:22" x14ac:dyDescent="0.3">
      <c r="A17" s="57">
        <v>11</v>
      </c>
      <c r="B17" s="57">
        <v>1002</v>
      </c>
      <c r="C17" s="60">
        <v>21</v>
      </c>
      <c r="D17" s="57">
        <v>1012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1098</v>
      </c>
      <c r="C18" s="60">
        <v>21</v>
      </c>
      <c r="D18" s="57">
        <v>1108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1193</v>
      </c>
      <c r="C19" s="60">
        <v>21</v>
      </c>
      <c r="D19" s="57">
        <v>1203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1290</v>
      </c>
      <c r="C20" s="60">
        <v>21</v>
      </c>
      <c r="D20" s="57">
        <v>1299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COUNTIF(L7:L51,G3)</f>
        <v>40</v>
      </c>
      <c r="O20" s="38"/>
      <c r="P20" s="45">
        <v>8</v>
      </c>
      <c r="Q20" s="45">
        <v>7</v>
      </c>
      <c r="R20" s="45">
        <v>8</v>
      </c>
      <c r="S20" s="45">
        <v>7</v>
      </c>
      <c r="T20" s="45">
        <v>8</v>
      </c>
      <c r="U20" s="45">
        <v>7</v>
      </c>
      <c r="V20" s="44"/>
    </row>
    <row r="21" spans="1:22" x14ac:dyDescent="0.3">
      <c r="A21" s="57">
        <v>11</v>
      </c>
      <c r="B21" s="57">
        <v>1385</v>
      </c>
      <c r="C21" s="60">
        <v>21</v>
      </c>
      <c r="D21" s="57">
        <v>1393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1480</v>
      </c>
      <c r="C22" s="59">
        <v>21</v>
      </c>
      <c r="D22" s="56">
        <v>1489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1577</v>
      </c>
      <c r="C23" s="59">
        <v>21</v>
      </c>
      <c r="D23" s="56">
        <v>1586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1673</v>
      </c>
      <c r="C24" s="59">
        <v>21</v>
      </c>
      <c r="D24" s="56">
        <v>1683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8</v>
      </c>
      <c r="Q24" s="45">
        <f>Z8</f>
        <v>7</v>
      </c>
      <c r="R24" s="45">
        <f>AE8</f>
        <v>8</v>
      </c>
      <c r="S24" s="45">
        <f>AJ8</f>
        <v>6</v>
      </c>
      <c r="T24" s="45">
        <f>AO8</f>
        <v>7</v>
      </c>
      <c r="U24" s="45">
        <f>AT8</f>
        <v>4</v>
      </c>
      <c r="V24" s="43"/>
    </row>
    <row r="25" spans="1:22" x14ac:dyDescent="0.3">
      <c r="A25" s="56">
        <v>11</v>
      </c>
      <c r="B25" s="56">
        <v>1769</v>
      </c>
      <c r="C25" s="59">
        <v>21</v>
      </c>
      <c r="D25" s="56">
        <v>1779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1866</v>
      </c>
      <c r="C26" s="59">
        <v>21</v>
      </c>
      <c r="D26" s="56">
        <v>1875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1961</v>
      </c>
      <c r="C27" s="59">
        <v>21</v>
      </c>
      <c r="D27" s="56">
        <v>1971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2058</v>
      </c>
      <c r="C28" s="59">
        <v>21</v>
      </c>
      <c r="D28" s="56">
        <v>2065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D14/P20</f>
        <v>90.25</v>
      </c>
      <c r="Q28">
        <f>(D21-D14)/Q20</f>
        <v>95.857142857142861</v>
      </c>
      <c r="R28">
        <f>(D29-D21)/R20</f>
        <v>95.875</v>
      </c>
      <c r="S28">
        <f>(D36-D29)/S20</f>
        <v>101.85714285714286</v>
      </c>
      <c r="T28">
        <f>(D44-D36)/T20</f>
        <v>100</v>
      </c>
      <c r="U28">
        <f>(D51-D44)/U20</f>
        <v>108.57142857142857</v>
      </c>
    </row>
    <row r="29" spans="1:22" x14ac:dyDescent="0.3">
      <c r="A29" s="56">
        <v>11</v>
      </c>
      <c r="B29" s="56">
        <v>2152</v>
      </c>
      <c r="C29" s="59">
        <v>21</v>
      </c>
      <c r="D29" s="56">
        <v>2160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7">
        <v>11</v>
      </c>
      <c r="B30" s="57">
        <v>2247</v>
      </c>
      <c r="C30" s="60">
        <v>21</v>
      </c>
      <c r="D30" s="57">
        <v>2256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2343</v>
      </c>
      <c r="C31" s="60">
        <v>21</v>
      </c>
      <c r="D31" s="57">
        <v>2353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2444</v>
      </c>
      <c r="C32" s="60">
        <v>21</v>
      </c>
      <c r="D32" s="57">
        <v>2454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2542</v>
      </c>
      <c r="C33" s="60">
        <v>21</v>
      </c>
      <c r="D33" s="57">
        <v>2551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2640</v>
      </c>
      <c r="C34" s="60">
        <v>21</v>
      </c>
      <c r="D34" s="57">
        <v>2649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22</v>
      </c>
      <c r="B35" s="57">
        <v>2749</v>
      </c>
      <c r="C35" s="60">
        <v>14</v>
      </c>
      <c r="D35" s="57">
        <v>2768</v>
      </c>
      <c r="E35" s="60"/>
      <c r="F35" s="57"/>
      <c r="G35" s="63"/>
      <c r="H35" s="63"/>
      <c r="I35" s="39"/>
      <c r="J35" s="39"/>
      <c r="K35" s="49">
        <v>0</v>
      </c>
      <c r="L35">
        <v>21</v>
      </c>
    </row>
    <row r="36" spans="1:12" x14ac:dyDescent="0.3">
      <c r="A36" s="57">
        <v>11</v>
      </c>
      <c r="B36" s="57">
        <v>2863</v>
      </c>
      <c r="C36" s="60">
        <v>21</v>
      </c>
      <c r="D36" s="57">
        <v>2873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6">
        <v>11</v>
      </c>
      <c r="B37" s="56">
        <v>2962</v>
      </c>
      <c r="C37" s="59">
        <v>21</v>
      </c>
      <c r="D37" s="56">
        <v>2971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3057</v>
      </c>
      <c r="C38" s="59">
        <v>21</v>
      </c>
      <c r="D38" s="56">
        <v>3067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3156</v>
      </c>
      <c r="C39" s="59">
        <v>21</v>
      </c>
      <c r="D39" s="56">
        <v>3165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22</v>
      </c>
      <c r="B40" s="56">
        <v>3270</v>
      </c>
      <c r="C40" s="59">
        <v>23</v>
      </c>
      <c r="D40" s="56">
        <v>3281</v>
      </c>
      <c r="E40" s="59"/>
      <c r="F40" s="56"/>
      <c r="G40" s="62"/>
      <c r="H40" s="62"/>
      <c r="I40" s="40"/>
      <c r="J40" s="40"/>
      <c r="K40" s="41">
        <v>0</v>
      </c>
      <c r="L40">
        <v>22</v>
      </c>
    </row>
    <row r="41" spans="1:12" x14ac:dyDescent="0.3">
      <c r="A41" s="56">
        <v>11</v>
      </c>
      <c r="B41" s="56">
        <v>3377</v>
      </c>
      <c r="C41" s="59">
        <v>21</v>
      </c>
      <c r="D41" s="56">
        <v>3386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3474</v>
      </c>
      <c r="C42" s="59">
        <v>21</v>
      </c>
      <c r="D42" s="56">
        <v>3483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3570</v>
      </c>
      <c r="C43" s="59">
        <v>21</v>
      </c>
      <c r="D43" s="56">
        <v>3579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3664</v>
      </c>
      <c r="C44" s="59">
        <v>21</v>
      </c>
      <c r="D44" s="56">
        <v>3673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7">
        <v>22</v>
      </c>
      <c r="B45" s="57">
        <v>3769</v>
      </c>
      <c r="C45" s="60">
        <v>23</v>
      </c>
      <c r="D45" s="57">
        <v>3816</v>
      </c>
      <c r="E45" s="60"/>
      <c r="F45" s="57"/>
      <c r="G45" s="63"/>
      <c r="H45" s="63"/>
      <c r="I45" s="39"/>
      <c r="J45" s="39"/>
      <c r="K45" s="49">
        <v>0</v>
      </c>
      <c r="L45">
        <v>22</v>
      </c>
    </row>
    <row r="46" spans="1:12" x14ac:dyDescent="0.3">
      <c r="A46" s="57">
        <v>11</v>
      </c>
      <c r="B46" s="57">
        <v>3913</v>
      </c>
      <c r="C46" s="60">
        <v>12</v>
      </c>
      <c r="D46" s="57">
        <v>3920</v>
      </c>
      <c r="E46" s="60"/>
      <c r="F46" s="57"/>
      <c r="G46" s="63"/>
      <c r="H46" s="63"/>
      <c r="I46" s="39"/>
      <c r="J46" s="39"/>
      <c r="K46" s="49">
        <v>0</v>
      </c>
      <c r="L46">
        <v>11</v>
      </c>
    </row>
    <row r="47" spans="1:12" x14ac:dyDescent="0.3">
      <c r="A47" s="57">
        <v>11</v>
      </c>
      <c r="B47" s="57">
        <v>4017</v>
      </c>
      <c r="C47" s="60">
        <v>21</v>
      </c>
      <c r="D47" s="57">
        <v>4028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4115</v>
      </c>
      <c r="C48" s="60">
        <v>21</v>
      </c>
      <c r="D48" s="57">
        <v>4123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22</v>
      </c>
      <c r="B49" s="57">
        <v>4218</v>
      </c>
      <c r="C49" s="60">
        <v>23</v>
      </c>
      <c r="D49" s="57">
        <v>4232</v>
      </c>
      <c r="E49" s="60"/>
      <c r="F49" s="57"/>
      <c r="G49" s="63"/>
      <c r="H49" s="63"/>
      <c r="I49" s="39"/>
      <c r="J49" s="39"/>
      <c r="K49" s="49">
        <v>0</v>
      </c>
      <c r="L49">
        <v>22</v>
      </c>
    </row>
    <row r="50" spans="1:12" x14ac:dyDescent="0.3">
      <c r="A50" s="57">
        <v>11</v>
      </c>
      <c r="B50" s="57">
        <v>4328</v>
      </c>
      <c r="C50" s="60">
        <v>21</v>
      </c>
      <c r="D50" s="57">
        <v>4338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4424</v>
      </c>
      <c r="C51" s="60">
        <v>21</v>
      </c>
      <c r="D51" s="57">
        <v>4433</v>
      </c>
      <c r="E51" s="60"/>
      <c r="F51" s="57"/>
      <c r="G51" s="63"/>
      <c r="H51" s="63"/>
      <c r="I51" s="39"/>
      <c r="J51" s="39"/>
      <c r="K51" s="49">
        <v>1</v>
      </c>
      <c r="L51">
        <v>12</v>
      </c>
    </row>
    <row r="52" spans="1:12" x14ac:dyDescent="0.3">
      <c r="A52" s="17"/>
      <c r="B52" s="17"/>
      <c r="C52" s="17"/>
      <c r="D52" s="17"/>
      <c r="E52" s="17"/>
      <c r="F52" s="17"/>
      <c r="G52" s="17"/>
      <c r="H5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149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44</v>
      </c>
      <c r="V3" s="25" t="s">
        <v>117</v>
      </c>
      <c r="W3">
        <f>COUNTA(L7:L13)</f>
        <v>7</v>
      </c>
      <c r="AA3" s="25" t="s">
        <v>117</v>
      </c>
      <c r="AB3">
        <f>COUNTA(L14:L21)</f>
        <v>8</v>
      </c>
      <c r="AF3" s="25" t="s">
        <v>117</v>
      </c>
      <c r="AG3">
        <f>COUNTA(L22:L28)</f>
        <v>7</v>
      </c>
      <c r="AK3" s="25" t="s">
        <v>117</v>
      </c>
      <c r="AL3">
        <f>COUNTA(L29:L35)</f>
        <v>7</v>
      </c>
      <c r="AP3" s="25" t="s">
        <v>117</v>
      </c>
      <c r="AQ3">
        <f>COUNTA(L36:L43)</f>
        <v>8</v>
      </c>
      <c r="AU3" s="25" t="s">
        <v>117</v>
      </c>
      <c r="AV3">
        <f>COUNTA(L44:L50)</f>
        <v>7</v>
      </c>
    </row>
    <row r="4" spans="1:48" x14ac:dyDescent="0.3">
      <c r="P4" s="25" t="s">
        <v>85</v>
      </c>
      <c r="Q4" s="26">
        <f>SUM(O7:O14)</f>
        <v>44</v>
      </c>
      <c r="V4" s="25" t="s">
        <v>118</v>
      </c>
      <c r="W4">
        <f>SUM(U7:U14)</f>
        <v>7</v>
      </c>
      <c r="AA4" s="25" t="s">
        <v>118</v>
      </c>
      <c r="AB4">
        <f>SUM(Z7:Z14)</f>
        <v>8</v>
      </c>
      <c r="AF4" s="25" t="s">
        <v>118</v>
      </c>
      <c r="AG4">
        <f>SUM(AE7:AE14)</f>
        <v>7</v>
      </c>
      <c r="AK4" s="25" t="s">
        <v>118</v>
      </c>
      <c r="AL4">
        <f>SUM(AJ7:AJ14)</f>
        <v>7</v>
      </c>
      <c r="AP4" s="25" t="s">
        <v>118</v>
      </c>
      <c r="AQ4">
        <f>SUM(AO7:AO14)</f>
        <v>8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5</v>
      </c>
      <c r="C7" s="58">
        <v>21</v>
      </c>
      <c r="D7" s="55">
        <v>26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2</v>
      </c>
      <c r="P7" s="34">
        <f>O7/$Q$4</f>
        <v>4.5454545454545456E-2</v>
      </c>
      <c r="Q7" s="34">
        <f>IF(P7=0,0,(P7*((LOG(P7))/LOG(2))))</f>
        <v>-0.20270143721078623</v>
      </c>
      <c r="T7" s="34">
        <f>N7</f>
        <v>11</v>
      </c>
      <c r="U7" s="34">
        <f>COUNTIF(L7:L13,T7)</f>
        <v>1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COUNTIF(L14:L21,Y7)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COUNTIF(L22:L28,AD7)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COUNTIF(L29:L35,AI7)</f>
        <v>1</v>
      </c>
      <c r="AK7" s="34">
        <f>AJ7/(AL4-AJ8)</f>
        <v>1</v>
      </c>
      <c r="AL7" s="34">
        <f>IF(AK7=0,0,(AK7*((LOG(AK7))/LOG(2))))</f>
        <v>0</v>
      </c>
      <c r="AN7" s="34">
        <f>N7</f>
        <v>11</v>
      </c>
      <c r="AO7" s="34">
        <f>COUNTIF(L36:L43,AN7)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COUNTIF(L44:L50,AS7)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11</v>
      </c>
      <c r="B8" s="56">
        <v>112</v>
      </c>
      <c r="C8" s="59">
        <v>21</v>
      </c>
      <c r="D8" s="56">
        <v>121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0.90909090909090906</v>
      </c>
      <c r="Q8" s="34">
        <f>IF(P8=0,0,(P8*((LOG(P8))/LOG(2))))</f>
        <v>-0.12500320340903179</v>
      </c>
      <c r="T8" s="34">
        <f>N8</f>
        <v>12</v>
      </c>
      <c r="U8" s="34">
        <f>COUNTIF(L7:L13,T8)</f>
        <v>6</v>
      </c>
      <c r="V8" s="53"/>
      <c r="W8" s="54"/>
      <c r="Y8" s="34">
        <f>N8</f>
        <v>12</v>
      </c>
      <c r="Z8" s="34">
        <f>COUNTIF(L14:L21,Y8)</f>
        <v>7</v>
      </c>
      <c r="AA8" s="53"/>
      <c r="AB8" s="54"/>
      <c r="AD8" s="34">
        <f>N8</f>
        <v>12</v>
      </c>
      <c r="AE8" s="34">
        <f>COUNTIF(L22:L28,AD8)</f>
        <v>7</v>
      </c>
      <c r="AF8" s="53"/>
      <c r="AG8" s="54"/>
      <c r="AI8" s="34">
        <f>N8</f>
        <v>12</v>
      </c>
      <c r="AJ8" s="34">
        <f>COUNTIF(L29:L35,AI8)</f>
        <v>6</v>
      </c>
      <c r="AK8" s="53"/>
      <c r="AL8" s="54"/>
      <c r="AN8" s="34">
        <f>N8</f>
        <v>12</v>
      </c>
      <c r="AO8" s="34">
        <f>COUNTIF(L36:L43,AN8)</f>
        <v>7</v>
      </c>
      <c r="AP8" s="53"/>
      <c r="AQ8" s="54"/>
      <c r="AS8" s="34">
        <f>N8</f>
        <v>12</v>
      </c>
      <c r="AT8" s="34">
        <f>COUNTIF(L44:L50,AS8)</f>
        <v>7</v>
      </c>
      <c r="AU8" s="53"/>
      <c r="AV8" s="54"/>
    </row>
    <row r="9" spans="1:48" x14ac:dyDescent="0.3">
      <c r="A9" s="56">
        <v>11</v>
      </c>
      <c r="B9" s="56">
        <v>205</v>
      </c>
      <c r="C9" s="59">
        <v>21</v>
      </c>
      <c r="D9" s="56">
        <v>215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2</v>
      </c>
      <c r="P9" s="34">
        <f>O9/$Q$4</f>
        <v>4.5454545454545456E-2</v>
      </c>
      <c r="Q9" s="34">
        <f>IF(P9=0,0,(P9*((LOG(P9))/LOG(2))))</f>
        <v>-0.20270143721078623</v>
      </c>
      <c r="T9" s="34">
        <f>N9</f>
        <v>21</v>
      </c>
      <c r="U9" s="34">
        <f>COUNTIF(L7:L13,T9)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COUNTIF(L14:L21,Y9)</f>
        <v>1</v>
      </c>
      <c r="AA9" s="34">
        <f>Z9/(AB4-Z8)</f>
        <v>1</v>
      </c>
      <c r="AB9" s="34">
        <f>IF(AA9=0,0,(AA9*((LOG(AA9))/LOG(2))))</f>
        <v>0</v>
      </c>
      <c r="AD9" s="34">
        <f>N9</f>
        <v>21</v>
      </c>
      <c r="AE9" s="34">
        <f>COUNTIF(L22:L28,AD9)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COUNTIF(L29:L35,AI9)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COUNTIF(L36:L43,AN9)</f>
        <v>1</v>
      </c>
      <c r="AP9" s="34">
        <f>AO9/(AQ4-AO8)</f>
        <v>1</v>
      </c>
      <c r="AQ9" s="34">
        <f>IF(AP9=0,0,(AP9*((LOG(AP9))/LOG(2))))</f>
        <v>0</v>
      </c>
      <c r="AS9" s="34">
        <f>N9</f>
        <v>21</v>
      </c>
      <c r="AT9" s="34">
        <f>COUNTIF(L44:L50,AS9)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11</v>
      </c>
      <c r="B10" s="56">
        <v>300</v>
      </c>
      <c r="C10" s="59">
        <v>21</v>
      </c>
      <c r="D10" s="56">
        <v>308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22</v>
      </c>
      <c r="U10" s="34">
        <f>COUNTIF(L7:L13,T10)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COUNTIF(L14:L21,Y10)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COUNTIF(L22:L28,AD10)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COUNTIF(L29:L35,AI10)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COUNTIF(L36:L43,AN10)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COUNTIF(L44:L50,AS10)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392</v>
      </c>
      <c r="C11" s="59">
        <v>21</v>
      </c>
      <c r="D11" s="56">
        <v>400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COUNTIF(L14:L21,Y11)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COUNTIF(L22:L28,AD11)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COUNTIF(L29:L35,AI11)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COUNTIF(L36:L43,AN11)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COUNTIF(L44:L50,AS11)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11</v>
      </c>
      <c r="B12" s="56">
        <v>482</v>
      </c>
      <c r="C12" s="59">
        <v>12</v>
      </c>
      <c r="D12" s="56">
        <v>486</v>
      </c>
      <c r="E12" s="59"/>
      <c r="F12" s="56"/>
      <c r="G12" s="62"/>
      <c r="H12" s="62"/>
      <c r="I12" s="40"/>
      <c r="J12" s="40"/>
      <c r="K12" s="41">
        <v>0</v>
      </c>
      <c r="L12">
        <v>11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COUNTIF(L14:L21,Y12)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COUNTIF(L22:L28,AD12)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COUNTIF(L29:L35,AI12)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COUNTIF(L36:L43,AN12)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COUNTIF(L44:L50,AS12)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583</v>
      </c>
      <c r="C13" s="59">
        <v>21</v>
      </c>
      <c r="D13" s="56">
        <v>592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COUNTIF(L14:L21,Y13)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COUNTIF(L22:L28,AD13)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COUNTIF(L29:L35,AI13)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COUNTIF(L36:L43,AN13)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COUNTIF(L44:L50,AS13)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7">
        <v>11</v>
      </c>
      <c r="B14" s="57">
        <v>681</v>
      </c>
      <c r="C14" s="60">
        <v>21</v>
      </c>
      <c r="D14" s="57">
        <v>692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COUNTIF(L14:L21,Y14)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COUNTIF(L22:L28,AD14)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COUNTIF(L29:L35,AI14)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COUNTIF(L36:L43,AN14)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COUNTIF(L44:L50,AS14)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22</v>
      </c>
      <c r="B15" s="57">
        <v>818</v>
      </c>
      <c r="C15" s="60">
        <v>14</v>
      </c>
      <c r="D15" s="57">
        <v>852</v>
      </c>
      <c r="E15" s="60"/>
      <c r="F15" s="57"/>
      <c r="G15" s="63"/>
      <c r="H15" s="63"/>
      <c r="I15" s="39"/>
      <c r="J15" s="39"/>
      <c r="K15" s="49">
        <v>0</v>
      </c>
      <c r="L15">
        <v>21</v>
      </c>
      <c r="P15">
        <f>SUM(P7:P14)</f>
        <v>0.99999999999999989</v>
      </c>
      <c r="Q15">
        <f>-SUM(Q7:Q14)</f>
        <v>0.53040607783060423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11</v>
      </c>
      <c r="B16" s="57">
        <v>948</v>
      </c>
      <c r="C16" s="60">
        <v>21</v>
      </c>
      <c r="D16" s="57">
        <v>957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9.7154083956270218E-2</v>
      </c>
      <c r="V16" s="27" t="s">
        <v>116</v>
      </c>
      <c r="W16" s="27">
        <f>W15/(LOG(W4)/LOG(2))</f>
        <v>0</v>
      </c>
      <c r="AA16" s="27" t="s">
        <v>119</v>
      </c>
      <c r="AB16" s="27">
        <f>AB15/(LOG(AB4)/LOG(2))</f>
        <v>0</v>
      </c>
      <c r="AF16" s="27" t="s">
        <v>120</v>
      </c>
      <c r="AG16" s="27" t="e">
        <f>AG15/(LOG(AG4)/LOG(2))</f>
        <v>#DIV/0!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11</v>
      </c>
      <c r="B17" s="57">
        <v>1044</v>
      </c>
      <c r="C17" s="60">
        <v>21</v>
      </c>
      <c r="D17" s="57">
        <v>1054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1140</v>
      </c>
      <c r="C18" s="60">
        <v>21</v>
      </c>
      <c r="D18" s="57">
        <v>1150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1243</v>
      </c>
      <c r="C19" s="60">
        <v>21</v>
      </c>
      <c r="D19" s="57">
        <v>1250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1337</v>
      </c>
      <c r="C20" s="60">
        <v>21</v>
      </c>
      <c r="D20" s="57">
        <v>1346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COUNTIF(L7:L50,G3)</f>
        <v>40</v>
      </c>
      <c r="O20" s="38"/>
      <c r="P20" s="45">
        <v>7</v>
      </c>
      <c r="Q20" s="45">
        <v>8</v>
      </c>
      <c r="R20" s="45">
        <v>7</v>
      </c>
      <c r="S20" s="45">
        <v>7</v>
      </c>
      <c r="T20" s="45">
        <v>8</v>
      </c>
      <c r="U20" s="45">
        <v>7</v>
      </c>
      <c r="V20" s="44"/>
    </row>
    <row r="21" spans="1:22" x14ac:dyDescent="0.3">
      <c r="A21" s="57">
        <v>11</v>
      </c>
      <c r="B21" s="57">
        <v>1431</v>
      </c>
      <c r="C21" s="60">
        <v>21</v>
      </c>
      <c r="D21" s="57">
        <v>1439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1523</v>
      </c>
      <c r="C22" s="59">
        <v>21</v>
      </c>
      <c r="D22" s="56">
        <v>1533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1619</v>
      </c>
      <c r="C23" s="59">
        <v>21</v>
      </c>
      <c r="D23" s="56">
        <v>1628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1714</v>
      </c>
      <c r="C24" s="59">
        <v>21</v>
      </c>
      <c r="D24" s="56">
        <v>1723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6</v>
      </c>
      <c r="Q24" s="45">
        <f>Z8</f>
        <v>7</v>
      </c>
      <c r="R24" s="45">
        <f>AE8</f>
        <v>7</v>
      </c>
      <c r="S24" s="45">
        <f>AJ8</f>
        <v>6</v>
      </c>
      <c r="T24" s="45">
        <f>AO8</f>
        <v>7</v>
      </c>
      <c r="U24" s="45">
        <f>AT8</f>
        <v>7</v>
      </c>
      <c r="V24" s="43"/>
    </row>
    <row r="25" spans="1:22" x14ac:dyDescent="0.3">
      <c r="A25" s="56">
        <v>11</v>
      </c>
      <c r="B25" s="56">
        <v>1809</v>
      </c>
      <c r="C25" s="59">
        <v>21</v>
      </c>
      <c r="D25" s="56">
        <v>1819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1905</v>
      </c>
      <c r="C26" s="59">
        <v>21</v>
      </c>
      <c r="D26" s="56">
        <v>1913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1998</v>
      </c>
      <c r="C27" s="59">
        <v>21</v>
      </c>
      <c r="D27" s="56">
        <v>2007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2094</v>
      </c>
      <c r="C28" s="59">
        <v>21</v>
      </c>
      <c r="D28" s="56">
        <v>2116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D13/P20</f>
        <v>84.571428571428569</v>
      </c>
      <c r="Q28">
        <f>(D21-D13)/Q20</f>
        <v>105.875</v>
      </c>
      <c r="R28">
        <f>(D28-D21)/R20</f>
        <v>96.714285714285708</v>
      </c>
      <c r="S28">
        <f>(D35-D28)/S20</f>
        <v>104.57142857142857</v>
      </c>
      <c r="T28">
        <f>(D43-D35)/T20</f>
        <v>106.5</v>
      </c>
      <c r="U28">
        <f>(D50-D43)/U20</f>
        <v>97.428571428571431</v>
      </c>
    </row>
    <row r="29" spans="1:22" x14ac:dyDescent="0.3">
      <c r="A29" s="57">
        <v>11</v>
      </c>
      <c r="B29" s="57">
        <v>2205</v>
      </c>
      <c r="C29" s="60">
        <v>12</v>
      </c>
      <c r="D29" s="57">
        <v>2228</v>
      </c>
      <c r="E29" s="60"/>
      <c r="F29" s="57"/>
      <c r="G29" s="63"/>
      <c r="H29" s="63"/>
      <c r="I29" s="39"/>
      <c r="J29" s="39"/>
      <c r="K29" s="49">
        <v>0</v>
      </c>
      <c r="L29">
        <v>11</v>
      </c>
    </row>
    <row r="30" spans="1:22" x14ac:dyDescent="0.3">
      <c r="A30" s="57">
        <v>11</v>
      </c>
      <c r="B30" s="57">
        <v>2324</v>
      </c>
      <c r="C30" s="60">
        <v>21</v>
      </c>
      <c r="D30" s="57">
        <v>2331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2418</v>
      </c>
      <c r="C31" s="60">
        <v>21</v>
      </c>
      <c r="D31" s="57">
        <v>2427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2518</v>
      </c>
      <c r="C32" s="60">
        <v>21</v>
      </c>
      <c r="D32" s="57">
        <v>2562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2649</v>
      </c>
      <c r="C33" s="60">
        <v>21</v>
      </c>
      <c r="D33" s="57">
        <v>2659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2745</v>
      </c>
      <c r="C34" s="60">
        <v>21</v>
      </c>
      <c r="D34" s="57">
        <v>2753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2838</v>
      </c>
      <c r="C35" s="60">
        <v>21</v>
      </c>
      <c r="D35" s="57">
        <v>2848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6">
        <v>11</v>
      </c>
      <c r="B36" s="56">
        <v>2935</v>
      </c>
      <c r="C36" s="59">
        <v>21</v>
      </c>
      <c r="D36" s="56">
        <v>2965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3051</v>
      </c>
      <c r="C37" s="59">
        <v>21</v>
      </c>
      <c r="D37" s="56">
        <v>3061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3147</v>
      </c>
      <c r="C38" s="59">
        <v>21</v>
      </c>
      <c r="D38" s="56">
        <v>3154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3238</v>
      </c>
      <c r="C39" s="59">
        <v>21</v>
      </c>
      <c r="D39" s="56">
        <v>3247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3345</v>
      </c>
      <c r="C40" s="59">
        <v>21</v>
      </c>
      <c r="D40" s="56">
        <v>3382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3470</v>
      </c>
      <c r="C41" s="59">
        <v>21</v>
      </c>
      <c r="D41" s="56">
        <v>3480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3576</v>
      </c>
      <c r="C42" s="59">
        <v>21</v>
      </c>
      <c r="D42" s="56">
        <v>3586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22</v>
      </c>
      <c r="B43" s="56">
        <v>3682</v>
      </c>
      <c r="C43" s="59">
        <v>14</v>
      </c>
      <c r="D43" s="56">
        <v>3700</v>
      </c>
      <c r="E43" s="59"/>
      <c r="F43" s="56"/>
      <c r="G43" s="62"/>
      <c r="H43" s="62"/>
      <c r="I43" s="40"/>
      <c r="J43" s="40"/>
      <c r="K43" s="41">
        <v>0</v>
      </c>
      <c r="L43">
        <v>21</v>
      </c>
    </row>
    <row r="44" spans="1:12" x14ac:dyDescent="0.3">
      <c r="A44" s="57">
        <v>11</v>
      </c>
      <c r="B44" s="57">
        <v>3796</v>
      </c>
      <c r="C44" s="60">
        <v>21</v>
      </c>
      <c r="D44" s="57">
        <v>3804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3892</v>
      </c>
      <c r="C45" s="60">
        <v>21</v>
      </c>
      <c r="D45" s="57">
        <v>3902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3987</v>
      </c>
      <c r="C46" s="60">
        <v>21</v>
      </c>
      <c r="D46" s="57">
        <v>3997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4085</v>
      </c>
      <c r="C47" s="60">
        <v>21</v>
      </c>
      <c r="D47" s="57">
        <v>4094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4180</v>
      </c>
      <c r="C48" s="60">
        <v>21</v>
      </c>
      <c r="D48" s="57">
        <v>4189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4274</v>
      </c>
      <c r="C49" s="60">
        <v>21</v>
      </c>
      <c r="D49" s="57">
        <v>4284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11</v>
      </c>
      <c r="B50" s="57">
        <v>4373</v>
      </c>
      <c r="C50" s="60">
        <v>21</v>
      </c>
      <c r="D50" s="57">
        <v>4382</v>
      </c>
      <c r="E50" s="60"/>
      <c r="F50" s="57"/>
      <c r="G50" s="63"/>
      <c r="H50" s="63"/>
      <c r="I50" s="39"/>
      <c r="J50" s="39"/>
      <c r="K50" s="49">
        <v>1</v>
      </c>
      <c r="L50">
        <v>12</v>
      </c>
    </row>
    <row r="51" spans="1:12" x14ac:dyDescent="0.3">
      <c r="A51" s="17"/>
      <c r="B51" s="17"/>
      <c r="C51" s="17"/>
      <c r="D51" s="17"/>
      <c r="E51" s="17"/>
      <c r="F51" s="17"/>
      <c r="G51" s="17"/>
      <c r="H5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150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47</v>
      </c>
      <c r="V3" s="25" t="s">
        <v>117</v>
      </c>
      <c r="W3">
        <f>COUNTA(L7:L14)</f>
        <v>8</v>
      </c>
      <c r="AA3" s="25" t="s">
        <v>117</v>
      </c>
      <c r="AB3">
        <f>COUNTA(L15:L22)</f>
        <v>8</v>
      </c>
      <c r="AF3" s="25" t="s">
        <v>117</v>
      </c>
      <c r="AG3">
        <f>COUNTA(L23:L29)</f>
        <v>7</v>
      </c>
      <c r="AK3" s="25" t="s">
        <v>117</v>
      </c>
      <c r="AL3">
        <f>COUNTA(L30:L37)</f>
        <v>8</v>
      </c>
      <c r="AP3" s="25" t="s">
        <v>117</v>
      </c>
      <c r="AQ3">
        <f>COUNTA(L38:L45)</f>
        <v>8</v>
      </c>
      <c r="AU3" s="25" t="s">
        <v>117</v>
      </c>
      <c r="AV3">
        <f>COUNTA(L46:L53)</f>
        <v>8</v>
      </c>
    </row>
    <row r="4" spans="1:48" x14ac:dyDescent="0.3">
      <c r="P4" s="25" t="s">
        <v>85</v>
      </c>
      <c r="Q4" s="26">
        <f>SUM(O7:O14)</f>
        <v>47</v>
      </c>
      <c r="V4" s="25" t="s">
        <v>118</v>
      </c>
      <c r="W4">
        <f>SUM(U7:U14)</f>
        <v>8</v>
      </c>
      <c r="AA4" s="25" t="s">
        <v>118</v>
      </c>
      <c r="AB4">
        <f>SUM(Z7:Z14)</f>
        <v>8</v>
      </c>
      <c r="AF4" s="25" t="s">
        <v>118</v>
      </c>
      <c r="AG4">
        <f>SUM(AE7:AE14)</f>
        <v>7</v>
      </c>
      <c r="AK4" s="25" t="s">
        <v>118</v>
      </c>
      <c r="AL4">
        <f>SUM(AJ7:AJ14)</f>
        <v>8</v>
      </c>
      <c r="AP4" s="25" t="s">
        <v>118</v>
      </c>
      <c r="AQ4">
        <f>SUM(AO7:AO14)</f>
        <v>8</v>
      </c>
      <c r="AU4" s="25" t="s">
        <v>118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6</v>
      </c>
      <c r="C7" s="58">
        <v>21</v>
      </c>
      <c r="D7" s="55">
        <v>15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1</v>
      </c>
      <c r="P7" s="34">
        <f>O7/$Q$4</f>
        <v>2.1276595744680851E-2</v>
      </c>
      <c r="Q7" s="34">
        <f>IF(P7=0,0,(P7*((LOG(P7))/LOG(2))))</f>
        <v>-0.11818274152505612</v>
      </c>
      <c r="T7" s="34">
        <f>N7</f>
        <v>11</v>
      </c>
      <c r="U7" s="34">
        <f>COUNTIF(L7:L14,T7)</f>
        <v>1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COUNTIF(L15:L22,Y7)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COUNTIF(L23:L29,AD7)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COUNTIF(L30:L37,AI7)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COUNTIF(L38:L45,AN7)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COUNTIF(L46:L53,AS7)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11</v>
      </c>
      <c r="B8" s="56">
        <v>100</v>
      </c>
      <c r="C8" s="59">
        <v>21</v>
      </c>
      <c r="D8" s="56">
        <v>110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0.85106382978723405</v>
      </c>
      <c r="Q8" s="34">
        <f>IF(P8=0,0,(P8*((LOG(P8))/LOG(2))))</f>
        <v>-0.19800915471512767</v>
      </c>
      <c r="T8" s="34">
        <f>N8</f>
        <v>12</v>
      </c>
      <c r="U8" s="34">
        <f>COUNTIF(L7:L14,T8)</f>
        <v>7</v>
      </c>
      <c r="V8" s="53"/>
      <c r="W8" s="54"/>
      <c r="Y8" s="34">
        <f>N8</f>
        <v>12</v>
      </c>
      <c r="Z8" s="34">
        <f>COUNTIF(L15:L22,Y8)</f>
        <v>7</v>
      </c>
      <c r="AA8" s="53"/>
      <c r="AB8" s="54"/>
      <c r="AD8" s="34">
        <f>N8</f>
        <v>12</v>
      </c>
      <c r="AE8" s="34">
        <f>COUNTIF(L23:L29,AD8)</f>
        <v>7</v>
      </c>
      <c r="AF8" s="53"/>
      <c r="AG8" s="54"/>
      <c r="AI8" s="34">
        <f>N8</f>
        <v>12</v>
      </c>
      <c r="AJ8" s="34">
        <f>COUNTIF(L30:L37,AI8)</f>
        <v>7</v>
      </c>
      <c r="AK8" s="53"/>
      <c r="AL8" s="54"/>
      <c r="AN8" s="34">
        <f>N8</f>
        <v>12</v>
      </c>
      <c r="AO8" s="34">
        <f>COUNTIF(L38:L45,AN8)</f>
        <v>6</v>
      </c>
      <c r="AP8" s="53"/>
      <c r="AQ8" s="54"/>
      <c r="AS8" s="34">
        <f>N8</f>
        <v>12</v>
      </c>
      <c r="AT8" s="34">
        <f>COUNTIF(L46:L53,AS8)</f>
        <v>6</v>
      </c>
      <c r="AU8" s="53"/>
      <c r="AV8" s="54"/>
    </row>
    <row r="9" spans="1:48" x14ac:dyDescent="0.3">
      <c r="A9" s="56">
        <v>11</v>
      </c>
      <c r="B9" s="56">
        <v>197</v>
      </c>
      <c r="C9" s="59">
        <v>21</v>
      </c>
      <c r="D9" s="56">
        <v>206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1</v>
      </c>
      <c r="P9" s="34">
        <f>O9/$Q$4</f>
        <v>2.1276595744680851E-2</v>
      </c>
      <c r="Q9" s="34">
        <f>IF(P9=0,0,(P9*((LOG(P9))/LOG(2))))</f>
        <v>-0.11818274152505612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COUNTIF(L15:L22,Y9)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COUNTIF(L23:L29,AD9)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COUNTIF(L30:L37,AI9)</f>
        <v>1</v>
      </c>
      <c r="AK9" s="34">
        <f>AJ9/(AL4-AJ8)</f>
        <v>1</v>
      </c>
      <c r="AL9" s="34">
        <f>IF(AK9=0,0,(AK9*((LOG(AK9))/LOG(2))))</f>
        <v>0</v>
      </c>
      <c r="AN9" s="34">
        <f>N9</f>
        <v>21</v>
      </c>
      <c r="AO9" s="34">
        <f>COUNTIF(L38:L45,AN9)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COUNTIF(L46:L53,AS9)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293</v>
      </c>
      <c r="C10" s="59">
        <v>21</v>
      </c>
      <c r="D10" s="56">
        <v>301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5</v>
      </c>
      <c r="P10" s="34">
        <f>O10/$Q$4</f>
        <v>0.10638297872340426</v>
      </c>
      <c r="Q10" s="34">
        <f>IF(P10=0,0,(P10*((LOG(P10))/LOG(2))))</f>
        <v>-0.34390008050960374</v>
      </c>
      <c r="T10" s="34">
        <f>N10</f>
        <v>22</v>
      </c>
      <c r="U10" s="34">
        <f>COUNTIF(L7:L14,T10)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COUNTIF(L15:L22,Y10)</f>
        <v>1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COUNTIF(L23:L29,AD10)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COUNTIF(L30:L37,AI10)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COUNTIF(L38:L45,AN10)</f>
        <v>2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COUNTIF(L46:L53,AS10)</f>
        <v>2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6">
        <v>11</v>
      </c>
      <c r="B11" s="56">
        <v>387</v>
      </c>
      <c r="C11" s="59">
        <v>21</v>
      </c>
      <c r="D11" s="56">
        <v>397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COUNTIF(L15:L22,Y11)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COUNTIF(L23:L29,AD11)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COUNTIF(L30:L37,AI11)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COUNTIF(L38:L45,AN11)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COUNTIF(L46:L53,AS11)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479</v>
      </c>
      <c r="C12" s="59">
        <v>12</v>
      </c>
      <c r="D12" s="56">
        <v>486</v>
      </c>
      <c r="E12" s="59"/>
      <c r="F12" s="56"/>
      <c r="G12" s="62"/>
      <c r="H12" s="62"/>
      <c r="I12" s="40"/>
      <c r="J12" s="40"/>
      <c r="K12" s="41">
        <v>0</v>
      </c>
      <c r="L12">
        <v>11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COUNTIF(L15:L22,Y12)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COUNTIF(L23:L29,AD12)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COUNTIF(L30:L37,AI12)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COUNTIF(L38:L45,AN12)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COUNTIF(L46:L53,AS12)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580</v>
      </c>
      <c r="C13" s="59">
        <v>21</v>
      </c>
      <c r="D13" s="56">
        <v>589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COUNTIF(L15:L22,Y13)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COUNTIF(L23:L29,AD13)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COUNTIF(L30:L37,AI13)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COUNTIF(L38:L45,AN13)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COUNTIF(L46:L53,AS13)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674</v>
      </c>
      <c r="C14" s="59">
        <v>21</v>
      </c>
      <c r="D14" s="56">
        <v>684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COUNTIF(L15:L22,Y14)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COUNTIF(L23:L29,AD14)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COUNTIF(L30:L37,AI14)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COUNTIF(L38:L45,AN14)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COUNTIF(L46:L53,AS14)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22</v>
      </c>
      <c r="B15" s="57">
        <v>781</v>
      </c>
      <c r="C15" s="60">
        <v>23</v>
      </c>
      <c r="D15" s="57">
        <v>794</v>
      </c>
      <c r="E15" s="60"/>
      <c r="F15" s="57"/>
      <c r="G15" s="63"/>
      <c r="H15" s="63"/>
      <c r="I15" s="39"/>
      <c r="J15" s="39"/>
      <c r="K15" s="49">
        <v>0</v>
      </c>
      <c r="L15">
        <v>22</v>
      </c>
      <c r="P15">
        <f>SUM(P7:P14)</f>
        <v>1</v>
      </c>
      <c r="Q15">
        <f>-SUM(Q7:Q14)</f>
        <v>0.77827471827484362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891</v>
      </c>
      <c r="C16" s="60">
        <v>21</v>
      </c>
      <c r="D16" s="57">
        <v>899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0.1401138300343838</v>
      </c>
      <c r="V16" s="27" t="s">
        <v>116</v>
      </c>
      <c r="W16" s="27">
        <f>W15/(LOG(W4)/LOG(2))</f>
        <v>0</v>
      </c>
      <c r="AA16" s="27" t="s">
        <v>119</v>
      </c>
      <c r="AB16" s="27">
        <f>AB15/(LOG(AB4)/LOG(2))</f>
        <v>0</v>
      </c>
      <c r="AF16" s="27" t="s">
        <v>120</v>
      </c>
      <c r="AG16" s="27" t="e">
        <f>AG15/(LOG(AG4)/LOG(2))</f>
        <v>#DIV/0!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</v>
      </c>
      <c r="AU16" s="27" t="s">
        <v>123</v>
      </c>
      <c r="AV16" s="27">
        <f>AV15/(LOG(AV4)/LOG(2))</f>
        <v>0</v>
      </c>
    </row>
    <row r="17" spans="1:22" x14ac:dyDescent="0.3">
      <c r="A17" s="57">
        <v>11</v>
      </c>
      <c r="B17" s="57">
        <v>987</v>
      </c>
      <c r="C17" s="60">
        <v>21</v>
      </c>
      <c r="D17" s="57">
        <v>997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1082</v>
      </c>
      <c r="C18" s="60">
        <v>21</v>
      </c>
      <c r="D18" s="57">
        <v>1092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1181</v>
      </c>
      <c r="C19" s="60">
        <v>21</v>
      </c>
      <c r="D19" s="57">
        <v>1190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1276</v>
      </c>
      <c r="C20" s="60">
        <v>21</v>
      </c>
      <c r="D20" s="57">
        <v>1284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COUNTIF(L7:L53,G3)</f>
        <v>40</v>
      </c>
      <c r="O20" s="38"/>
      <c r="P20" s="45">
        <v>8</v>
      </c>
      <c r="Q20" s="45">
        <v>8</v>
      </c>
      <c r="R20" s="45">
        <v>7</v>
      </c>
      <c r="S20" s="45">
        <v>8</v>
      </c>
      <c r="T20" s="45">
        <v>8</v>
      </c>
      <c r="U20" s="45">
        <v>8</v>
      </c>
      <c r="V20" s="44"/>
    </row>
    <row r="21" spans="1:22" x14ac:dyDescent="0.3">
      <c r="A21" s="57">
        <v>11</v>
      </c>
      <c r="B21" s="57">
        <v>1371</v>
      </c>
      <c r="C21" s="60">
        <v>21</v>
      </c>
      <c r="D21" s="57">
        <v>1379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1467</v>
      </c>
      <c r="C22" s="60">
        <v>21</v>
      </c>
      <c r="D22" s="57">
        <v>1475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1561</v>
      </c>
      <c r="C23" s="59">
        <v>21</v>
      </c>
      <c r="D23" s="56">
        <v>1569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1654</v>
      </c>
      <c r="C24" s="59">
        <v>21</v>
      </c>
      <c r="D24" s="56">
        <v>1664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7</v>
      </c>
      <c r="Q24" s="45">
        <f>Z8</f>
        <v>7</v>
      </c>
      <c r="R24" s="45">
        <f>AE8</f>
        <v>7</v>
      </c>
      <c r="S24" s="45">
        <f>AJ8</f>
        <v>7</v>
      </c>
      <c r="T24" s="45">
        <f>AO8</f>
        <v>6</v>
      </c>
      <c r="U24" s="45">
        <f>AT8</f>
        <v>6</v>
      </c>
      <c r="V24" s="43"/>
    </row>
    <row r="25" spans="1:22" x14ac:dyDescent="0.3">
      <c r="A25" s="56">
        <v>11</v>
      </c>
      <c r="B25" s="56">
        <v>1750</v>
      </c>
      <c r="C25" s="59">
        <v>21</v>
      </c>
      <c r="D25" s="56">
        <v>1760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1846</v>
      </c>
      <c r="C26" s="59">
        <v>21</v>
      </c>
      <c r="D26" s="56">
        <v>1854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1940</v>
      </c>
      <c r="C27" s="59">
        <v>21</v>
      </c>
      <c r="D27" s="56">
        <v>1947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2036</v>
      </c>
      <c r="C28" s="59">
        <v>21</v>
      </c>
      <c r="D28" s="56">
        <v>2045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D14/P20</f>
        <v>85.5</v>
      </c>
      <c r="Q28">
        <f>(D22-D14)/Q20</f>
        <v>98.875</v>
      </c>
      <c r="R28">
        <f>(D29-D22)/R20</f>
        <v>94.857142857142861</v>
      </c>
      <c r="S28">
        <f>(D37-D29)/S20</f>
        <v>102.25</v>
      </c>
      <c r="T28">
        <f>(D45-D37)/T20</f>
        <v>102.875</v>
      </c>
      <c r="U28">
        <f>(D53-D45)/U20</f>
        <v>103.5</v>
      </c>
    </row>
    <row r="29" spans="1:22" x14ac:dyDescent="0.3">
      <c r="A29" s="56">
        <v>11</v>
      </c>
      <c r="B29" s="56">
        <v>2132</v>
      </c>
      <c r="C29" s="59">
        <v>21</v>
      </c>
      <c r="D29" s="56">
        <v>2139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7">
        <v>22</v>
      </c>
      <c r="B30" s="57">
        <v>2250</v>
      </c>
      <c r="C30" s="60">
        <v>14</v>
      </c>
      <c r="D30" s="57">
        <v>2265</v>
      </c>
      <c r="E30" s="60"/>
      <c r="F30" s="57"/>
      <c r="G30" s="63"/>
      <c r="H30" s="63"/>
      <c r="I30" s="39"/>
      <c r="J30" s="39"/>
      <c r="K30" s="49">
        <v>0</v>
      </c>
      <c r="L30">
        <v>21</v>
      </c>
    </row>
    <row r="31" spans="1:22" x14ac:dyDescent="0.3">
      <c r="A31" s="57">
        <v>11</v>
      </c>
      <c r="B31" s="57">
        <v>2361</v>
      </c>
      <c r="C31" s="60">
        <v>21</v>
      </c>
      <c r="D31" s="57">
        <v>2369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2455</v>
      </c>
      <c r="C32" s="60">
        <v>21</v>
      </c>
      <c r="D32" s="57">
        <v>2464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2551</v>
      </c>
      <c r="C33" s="60">
        <v>21</v>
      </c>
      <c r="D33" s="57">
        <v>2560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2647</v>
      </c>
      <c r="C34" s="60">
        <v>21</v>
      </c>
      <c r="D34" s="57">
        <v>2664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2757</v>
      </c>
      <c r="C35" s="60">
        <v>21</v>
      </c>
      <c r="D35" s="57">
        <v>2767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2854</v>
      </c>
      <c r="C36" s="60">
        <v>21</v>
      </c>
      <c r="D36" s="57">
        <v>2863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2949</v>
      </c>
      <c r="C37" s="60">
        <v>21</v>
      </c>
      <c r="D37" s="57">
        <v>2957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6">
        <v>11</v>
      </c>
      <c r="B38" s="56">
        <v>3044</v>
      </c>
      <c r="C38" s="59">
        <v>21</v>
      </c>
      <c r="D38" s="56">
        <v>3053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3138</v>
      </c>
      <c r="C39" s="59">
        <v>21</v>
      </c>
      <c r="D39" s="56">
        <v>3148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3240</v>
      </c>
      <c r="C40" s="59">
        <v>21</v>
      </c>
      <c r="D40" s="56">
        <v>3260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22</v>
      </c>
      <c r="B41" s="56">
        <v>3358</v>
      </c>
      <c r="C41" s="59">
        <v>23</v>
      </c>
      <c r="D41" s="56">
        <v>3369</v>
      </c>
      <c r="E41" s="59"/>
      <c r="F41" s="56"/>
      <c r="G41" s="62"/>
      <c r="H41" s="62"/>
      <c r="I41" s="40"/>
      <c r="J41" s="40"/>
      <c r="K41" s="41">
        <v>0</v>
      </c>
      <c r="L41">
        <v>22</v>
      </c>
    </row>
    <row r="42" spans="1:12" x14ac:dyDescent="0.3">
      <c r="A42" s="56">
        <v>22</v>
      </c>
      <c r="B42" s="56">
        <v>3474</v>
      </c>
      <c r="C42" s="59">
        <v>23</v>
      </c>
      <c r="D42" s="56">
        <v>3484</v>
      </c>
      <c r="E42" s="59"/>
      <c r="F42" s="56"/>
      <c r="G42" s="62"/>
      <c r="H42" s="62"/>
      <c r="I42" s="40"/>
      <c r="J42" s="40"/>
      <c r="K42" s="41">
        <v>0</v>
      </c>
      <c r="L42">
        <v>22</v>
      </c>
    </row>
    <row r="43" spans="1:12" x14ac:dyDescent="0.3">
      <c r="A43" s="56">
        <v>11</v>
      </c>
      <c r="B43" s="56">
        <v>3580</v>
      </c>
      <c r="C43" s="59">
        <v>21</v>
      </c>
      <c r="D43" s="56">
        <v>3588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3675</v>
      </c>
      <c r="C44" s="59">
        <v>21</v>
      </c>
      <c r="D44" s="56">
        <v>3685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3771</v>
      </c>
      <c r="C45" s="59">
        <v>21</v>
      </c>
      <c r="D45" s="56">
        <v>3780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7">
        <v>11</v>
      </c>
      <c r="B46" s="57">
        <v>3865</v>
      </c>
      <c r="C46" s="60">
        <v>21</v>
      </c>
      <c r="D46" s="57">
        <v>3875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3963</v>
      </c>
      <c r="C47" s="60">
        <v>21</v>
      </c>
      <c r="D47" s="57">
        <v>3972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22</v>
      </c>
      <c r="B48" s="57">
        <v>4069</v>
      </c>
      <c r="C48" s="60">
        <v>23</v>
      </c>
      <c r="D48" s="57">
        <v>4091</v>
      </c>
      <c r="E48" s="60"/>
      <c r="F48" s="57"/>
      <c r="G48" s="63"/>
      <c r="H48" s="63"/>
      <c r="I48" s="39"/>
      <c r="J48" s="39"/>
      <c r="K48" s="49">
        <v>0</v>
      </c>
      <c r="L48">
        <v>22</v>
      </c>
    </row>
    <row r="49" spans="1:12" x14ac:dyDescent="0.3">
      <c r="A49" s="57">
        <v>22</v>
      </c>
      <c r="B49" s="57">
        <v>4197</v>
      </c>
      <c r="C49" s="60">
        <v>23</v>
      </c>
      <c r="D49" s="57">
        <v>4216</v>
      </c>
      <c r="E49" s="60"/>
      <c r="F49" s="57"/>
      <c r="G49" s="63"/>
      <c r="H49" s="63"/>
      <c r="I49" s="39"/>
      <c r="J49" s="39"/>
      <c r="K49" s="49">
        <v>0</v>
      </c>
      <c r="L49">
        <v>22</v>
      </c>
    </row>
    <row r="50" spans="1:12" x14ac:dyDescent="0.3">
      <c r="A50" s="57">
        <v>11</v>
      </c>
      <c r="B50" s="57">
        <v>4312</v>
      </c>
      <c r="C50" s="60">
        <v>21</v>
      </c>
      <c r="D50" s="57">
        <v>4322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4408</v>
      </c>
      <c r="C51" s="60">
        <v>21</v>
      </c>
      <c r="D51" s="57">
        <v>4418</v>
      </c>
      <c r="E51" s="60"/>
      <c r="F51" s="57"/>
      <c r="G51" s="63"/>
      <c r="H51" s="63"/>
      <c r="I51" s="39"/>
      <c r="J51" s="39"/>
      <c r="K51" s="49">
        <v>0</v>
      </c>
      <c r="L51">
        <v>12</v>
      </c>
    </row>
    <row r="52" spans="1:12" x14ac:dyDescent="0.3">
      <c r="A52" s="57">
        <v>11</v>
      </c>
      <c r="B52" s="57">
        <v>4503</v>
      </c>
      <c r="C52" s="60">
        <v>21</v>
      </c>
      <c r="D52" s="57">
        <v>4513</v>
      </c>
      <c r="E52" s="60"/>
      <c r="F52" s="57"/>
      <c r="G52" s="63"/>
      <c r="H52" s="63"/>
      <c r="I52" s="39"/>
      <c r="J52" s="39"/>
      <c r="K52" s="49">
        <v>0</v>
      </c>
      <c r="L52">
        <v>12</v>
      </c>
    </row>
    <row r="53" spans="1:12" x14ac:dyDescent="0.3">
      <c r="A53" s="57">
        <v>11</v>
      </c>
      <c r="B53" s="57">
        <v>4599</v>
      </c>
      <c r="C53" s="60">
        <v>21</v>
      </c>
      <c r="D53" s="57">
        <v>4608</v>
      </c>
      <c r="E53" s="60"/>
      <c r="F53" s="57"/>
      <c r="G53" s="63"/>
      <c r="H53" s="63"/>
      <c r="I53" s="39"/>
      <c r="J53" s="39"/>
      <c r="K53" s="49">
        <v>1</v>
      </c>
      <c r="L53">
        <v>12</v>
      </c>
    </row>
    <row r="54" spans="1:12" x14ac:dyDescent="0.3">
      <c r="A54" s="17"/>
      <c r="B54" s="17"/>
      <c r="C54" s="17"/>
      <c r="D54" s="17"/>
      <c r="E54" s="17"/>
      <c r="F54" s="17"/>
      <c r="G54" s="17"/>
      <c r="H5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151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50</v>
      </c>
      <c r="V3" s="25" t="s">
        <v>117</v>
      </c>
      <c r="W3">
        <f>COUNTA(L7:L14)</f>
        <v>8</v>
      </c>
      <c r="AA3" s="25" t="s">
        <v>117</v>
      </c>
      <c r="AB3">
        <f>COUNTA(L15:L23)</f>
        <v>9</v>
      </c>
      <c r="AF3" s="25" t="s">
        <v>117</v>
      </c>
      <c r="AG3">
        <f>COUNTA(L24:L31)</f>
        <v>8</v>
      </c>
      <c r="AK3" s="25" t="s">
        <v>117</v>
      </c>
      <c r="AL3">
        <f>COUNTA(L32:L39)</f>
        <v>8</v>
      </c>
      <c r="AP3" s="25" t="s">
        <v>117</v>
      </c>
      <c r="AQ3">
        <f>COUNTA(L40:L48)</f>
        <v>9</v>
      </c>
      <c r="AU3" s="25" t="s">
        <v>117</v>
      </c>
      <c r="AV3">
        <f>COUNTA(L49:L56)</f>
        <v>8</v>
      </c>
    </row>
    <row r="4" spans="1:48" x14ac:dyDescent="0.3">
      <c r="P4" s="25" t="s">
        <v>85</v>
      </c>
      <c r="Q4" s="26">
        <f>SUM(O7:O14)</f>
        <v>50</v>
      </c>
      <c r="V4" s="25" t="s">
        <v>118</v>
      </c>
      <c r="W4">
        <f>SUM(U7:U14)</f>
        <v>8</v>
      </c>
      <c r="AA4" s="25" t="s">
        <v>118</v>
      </c>
      <c r="AB4">
        <f>SUM(Z7:Z14)</f>
        <v>9</v>
      </c>
      <c r="AF4" s="25" t="s">
        <v>118</v>
      </c>
      <c r="AG4">
        <f>SUM(AE7:AE14)</f>
        <v>8</v>
      </c>
      <c r="AK4" s="25" t="s">
        <v>118</v>
      </c>
      <c r="AL4">
        <f>SUM(AJ7:AJ14)</f>
        <v>8</v>
      </c>
      <c r="AP4" s="25" t="s">
        <v>118</v>
      </c>
      <c r="AQ4">
        <f>SUM(AO7:AO14)</f>
        <v>9</v>
      </c>
      <c r="AU4" s="25" t="s">
        <v>118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22</v>
      </c>
      <c r="B7" s="55">
        <v>20</v>
      </c>
      <c r="C7" s="58">
        <v>23</v>
      </c>
      <c r="D7" s="55">
        <v>27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2</v>
      </c>
      <c r="P7" s="34">
        <f>O7/$Q$4</f>
        <v>0.04</v>
      </c>
      <c r="Q7" s="34">
        <f>IF(P7=0,0,(P7*((LOG(P7))/LOG(2))))</f>
        <v>-0.18575424759098899</v>
      </c>
      <c r="T7" s="34">
        <f>N7</f>
        <v>11</v>
      </c>
      <c r="U7" s="34">
        <f>COUNTIF(L7:L14,T7)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COUNTIF(L15:L23,Y7)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COUNTIF(L24:L31,AD7)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COUNTIF(L32:L39,AI7)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COUNTIF(L40:L48,AN7)</f>
        <v>1</v>
      </c>
      <c r="AP7" s="34">
        <f>AO7/(AQ4-AO8)</f>
        <v>0.33333333333333331</v>
      </c>
      <c r="AQ7" s="34">
        <f>IF(AP7=0,0,(AP7*((LOG(AP7))/LOG(2))))</f>
        <v>-0.52832083357371862</v>
      </c>
      <c r="AS7" s="34">
        <f>N7</f>
        <v>11</v>
      </c>
      <c r="AT7" s="34">
        <f>COUNTIF(L49:L56,AS7)</f>
        <v>1</v>
      </c>
      <c r="AU7" s="34">
        <f>AT7/(AV4-AT8)</f>
        <v>0.33333333333333331</v>
      </c>
      <c r="AV7" s="34">
        <f>IF(AU7=0,0,(AU7*((LOG(AU7))/LOG(2))))</f>
        <v>-0.52832083357371862</v>
      </c>
    </row>
    <row r="8" spans="1:48" x14ac:dyDescent="0.3">
      <c r="A8" s="56">
        <v>11</v>
      </c>
      <c r="B8" s="56">
        <v>123</v>
      </c>
      <c r="C8" s="59">
        <v>21</v>
      </c>
      <c r="D8" s="56">
        <v>130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0.8</v>
      </c>
      <c r="Q8" s="34">
        <f>IF(P8=0,0,(P8*((LOG(P8))/LOG(2))))</f>
        <v>-0.25754247590988982</v>
      </c>
      <c r="T8" s="34">
        <f>N8</f>
        <v>12</v>
      </c>
      <c r="U8" s="34">
        <f>COUNTIF(L7:L14,T8)</f>
        <v>7</v>
      </c>
      <c r="V8" s="53"/>
      <c r="W8" s="54"/>
      <c r="Y8" s="34">
        <f>N8</f>
        <v>12</v>
      </c>
      <c r="Z8" s="34">
        <f>COUNTIF(L15:L23,Y8)</f>
        <v>9</v>
      </c>
      <c r="AA8" s="53"/>
      <c r="AB8" s="54"/>
      <c r="AD8" s="34">
        <f>N8</f>
        <v>12</v>
      </c>
      <c r="AE8" s="34">
        <f>COUNTIF(L24:L31,AD8)</f>
        <v>6</v>
      </c>
      <c r="AF8" s="53"/>
      <c r="AG8" s="54"/>
      <c r="AI8" s="34">
        <f>N8</f>
        <v>12</v>
      </c>
      <c r="AJ8" s="34">
        <f>COUNTIF(L32:L39,AI8)</f>
        <v>7</v>
      </c>
      <c r="AK8" s="53"/>
      <c r="AL8" s="54"/>
      <c r="AN8" s="34">
        <f>N8</f>
        <v>12</v>
      </c>
      <c r="AO8" s="34">
        <f>COUNTIF(L40:L48,AN8)</f>
        <v>6</v>
      </c>
      <c r="AP8" s="53"/>
      <c r="AQ8" s="54"/>
      <c r="AS8" s="34">
        <f>N8</f>
        <v>12</v>
      </c>
      <c r="AT8" s="34">
        <f>COUNTIF(L49:L56,AS8)</f>
        <v>5</v>
      </c>
      <c r="AU8" s="53"/>
      <c r="AV8" s="54"/>
    </row>
    <row r="9" spans="1:48" x14ac:dyDescent="0.3">
      <c r="A9" s="56">
        <v>11</v>
      </c>
      <c r="B9" s="56">
        <v>216</v>
      </c>
      <c r="C9" s="59">
        <v>21</v>
      </c>
      <c r="D9" s="56">
        <v>230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COUNTIF(L15:L23,Y9)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COUNTIF(L24:L31,AD9)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COUNTIF(L32:L39,AI9)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COUNTIF(L40:L48,AN9)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COUNTIF(L49:L56,AS9)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315</v>
      </c>
      <c r="C10" s="59">
        <v>21</v>
      </c>
      <c r="D10" s="56">
        <v>325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8</v>
      </c>
      <c r="P10" s="34">
        <f>O10/$Q$4</f>
        <v>0.16</v>
      </c>
      <c r="Q10" s="34">
        <f>IF(P10=0,0,(P10*((LOG(P10))/LOG(2))))</f>
        <v>-0.42301699036395596</v>
      </c>
      <c r="T10" s="34">
        <f>N10</f>
        <v>22</v>
      </c>
      <c r="U10" s="34">
        <f>COUNTIF(L7:L14,T10)</f>
        <v>1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COUNTIF(L15:L23,Y10)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COUNTIF(L24:L31,AD10)</f>
        <v>2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COUNTIF(L32:L39,AI10)</f>
        <v>1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COUNTIF(L40:L48,AN10)</f>
        <v>2</v>
      </c>
      <c r="AP10" s="34">
        <f>AO10/(AQ4-AO8)</f>
        <v>0.66666666666666663</v>
      </c>
      <c r="AQ10" s="34">
        <f>IF(AP10=0,0,(AP10*((LOG(AP10))/LOG(2))))</f>
        <v>-0.38997500048077083</v>
      </c>
      <c r="AS10" s="34">
        <f>N10</f>
        <v>22</v>
      </c>
      <c r="AT10" s="34">
        <f>COUNTIF(L49:L56,AS10)</f>
        <v>2</v>
      </c>
      <c r="AU10" s="34">
        <f>AT10/(AV4-AT8)</f>
        <v>0.66666666666666663</v>
      </c>
      <c r="AV10" s="34">
        <f>IF(AU10=0,0,(AU10*((LOG(AU10))/LOG(2))))</f>
        <v>-0.38997500048077083</v>
      </c>
    </row>
    <row r="11" spans="1:48" x14ac:dyDescent="0.3">
      <c r="A11" s="56">
        <v>11</v>
      </c>
      <c r="B11" s="56">
        <v>411</v>
      </c>
      <c r="C11" s="59">
        <v>21</v>
      </c>
      <c r="D11" s="56">
        <v>418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COUNTIF(L15:L23,Y11)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COUNTIF(L24:L31,AD11)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COUNTIF(L32:L39,AI11)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COUNTIF(L40:L48,AN11)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COUNTIF(L49:L56,AS11)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504</v>
      </c>
      <c r="C12" s="59">
        <v>21</v>
      </c>
      <c r="D12" s="56">
        <v>515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COUNTIF(L15:L23,Y12)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COUNTIF(L24:L31,AD12)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COUNTIF(L32:L39,AI12)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COUNTIF(L40:L48,AN12)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COUNTIF(L49:L56,AS12)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599</v>
      </c>
      <c r="C13" s="59">
        <v>21</v>
      </c>
      <c r="D13" s="56">
        <v>609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COUNTIF(L15:L23,Y13)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COUNTIF(L24:L31,AD13)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COUNTIF(L32:L39,AI13)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COUNTIF(L40:L48,AN13)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COUNTIF(L49:L56,AS13)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695</v>
      </c>
      <c r="C14" s="59">
        <v>21</v>
      </c>
      <c r="D14" s="56">
        <v>704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COUNTIF(L15:L23,Y14)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COUNTIF(L24:L31,AD14)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COUNTIF(L32:L39,AI14)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COUNTIF(L40:L48,AN14)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COUNTIF(L49:L56,AS14)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792</v>
      </c>
      <c r="C15" s="60">
        <v>21</v>
      </c>
      <c r="D15" s="57">
        <v>801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0.86631371386483469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0.91829583405448945</v>
      </c>
      <c r="AU15">
        <f>SUM(AU7:AU14)</f>
        <v>1</v>
      </c>
      <c r="AV15">
        <f>-SUM(AV7:AV14)</f>
        <v>0.91829583405448945</v>
      </c>
    </row>
    <row r="16" spans="1:48" x14ac:dyDescent="0.3">
      <c r="A16" s="57">
        <v>11</v>
      </c>
      <c r="B16" s="57">
        <v>886</v>
      </c>
      <c r="C16" s="60">
        <v>21</v>
      </c>
      <c r="D16" s="57">
        <v>896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0.15349677325839406</v>
      </c>
      <c r="V16" s="27" t="s">
        <v>116</v>
      </c>
      <c r="W16" s="27">
        <f>W15/(LOG(W4)/LOG(2))</f>
        <v>0</v>
      </c>
      <c r="AA16" s="27" t="s">
        <v>119</v>
      </c>
      <c r="AB16" s="27" t="e">
        <f>AB15/(LOG(AB4)/LOG(2))</f>
        <v>#DIV/0!</v>
      </c>
      <c r="AF16" s="27" t="s">
        <v>120</v>
      </c>
      <c r="AG16" s="27">
        <f>AG15/(LOG(AG4)/LOG(2))</f>
        <v>0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0.28969008214284753</v>
      </c>
      <c r="AU16" s="27" t="s">
        <v>123</v>
      </c>
      <c r="AV16" s="27">
        <f>AV15/(LOG(AV4)/LOG(2))</f>
        <v>0.30609861135149646</v>
      </c>
    </row>
    <row r="17" spans="1:22" x14ac:dyDescent="0.3">
      <c r="A17" s="57">
        <v>11</v>
      </c>
      <c r="B17" s="57">
        <v>981</v>
      </c>
      <c r="C17" s="60">
        <v>21</v>
      </c>
      <c r="D17" s="57">
        <v>992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1078</v>
      </c>
      <c r="C18" s="60">
        <v>21</v>
      </c>
      <c r="D18" s="57">
        <v>1088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1174</v>
      </c>
      <c r="C19" s="60">
        <v>21</v>
      </c>
      <c r="D19" s="57">
        <v>1182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1268</v>
      </c>
      <c r="C20" s="60">
        <v>21</v>
      </c>
      <c r="D20" s="57">
        <v>1276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COUNTIF(L7:L56,G3)</f>
        <v>40</v>
      </c>
      <c r="O20" s="38"/>
      <c r="P20" s="45">
        <v>8</v>
      </c>
      <c r="Q20" s="45">
        <v>9</v>
      </c>
      <c r="R20" s="45">
        <v>8</v>
      </c>
      <c r="S20" s="45">
        <v>8</v>
      </c>
      <c r="T20" s="45">
        <v>9</v>
      </c>
      <c r="U20" s="45">
        <v>8</v>
      </c>
      <c r="V20" s="44"/>
    </row>
    <row r="21" spans="1:22" x14ac:dyDescent="0.3">
      <c r="A21" s="57">
        <v>11</v>
      </c>
      <c r="B21" s="57">
        <v>1361</v>
      </c>
      <c r="C21" s="60">
        <v>21</v>
      </c>
      <c r="D21" s="57">
        <v>1369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1455</v>
      </c>
      <c r="C22" s="60">
        <v>21</v>
      </c>
      <c r="D22" s="57">
        <v>1462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7">
        <v>11</v>
      </c>
      <c r="B23" s="57">
        <v>1548</v>
      </c>
      <c r="C23" s="60">
        <v>21</v>
      </c>
      <c r="D23" s="57">
        <v>1558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1645</v>
      </c>
      <c r="C24" s="59">
        <v>21</v>
      </c>
      <c r="D24" s="56">
        <v>1655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7</v>
      </c>
      <c r="Q24" s="45">
        <f>Z8</f>
        <v>9</v>
      </c>
      <c r="R24" s="45">
        <f>AE8</f>
        <v>6</v>
      </c>
      <c r="S24" s="45">
        <f>AJ8</f>
        <v>7</v>
      </c>
      <c r="T24" s="45">
        <f>AO8</f>
        <v>6</v>
      </c>
      <c r="U24" s="45">
        <f>AT8</f>
        <v>5</v>
      </c>
      <c r="V24" s="43"/>
    </row>
    <row r="25" spans="1:22" x14ac:dyDescent="0.3">
      <c r="A25" s="56">
        <v>11</v>
      </c>
      <c r="B25" s="56">
        <v>1741</v>
      </c>
      <c r="C25" s="59">
        <v>21</v>
      </c>
      <c r="D25" s="56">
        <v>1748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1834</v>
      </c>
      <c r="C26" s="59">
        <v>21</v>
      </c>
      <c r="D26" s="56">
        <v>1844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1930</v>
      </c>
      <c r="C27" s="59">
        <v>21</v>
      </c>
      <c r="D27" s="56">
        <v>1938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22</v>
      </c>
      <c r="B28" s="56">
        <v>2033</v>
      </c>
      <c r="C28" s="59">
        <v>23</v>
      </c>
      <c r="D28" s="56">
        <v>2048</v>
      </c>
      <c r="E28" s="59"/>
      <c r="F28" s="56"/>
      <c r="G28" s="62"/>
      <c r="H28" s="62"/>
      <c r="I28" s="40"/>
      <c r="J28" s="40"/>
      <c r="K28" s="41">
        <v>0</v>
      </c>
      <c r="L28">
        <v>22</v>
      </c>
      <c r="N28" s="39"/>
      <c r="O28" s="48" t="s">
        <v>109</v>
      </c>
      <c r="P28">
        <f>D14/P20</f>
        <v>88</v>
      </c>
      <c r="Q28">
        <f>(D23-D14)/Q20</f>
        <v>94.888888888888886</v>
      </c>
      <c r="R28">
        <f>(D31-D23)/R20</f>
        <v>104.5</v>
      </c>
      <c r="S28">
        <f>(D39-D31)/S20</f>
        <v>103.125</v>
      </c>
      <c r="T28">
        <f>(D48-D39)/T20</f>
        <v>100.22222222222223</v>
      </c>
      <c r="U28">
        <f>(D56-D48)/U20</f>
        <v>104.5</v>
      </c>
    </row>
    <row r="29" spans="1:22" x14ac:dyDescent="0.3">
      <c r="A29" s="56">
        <v>22</v>
      </c>
      <c r="B29" s="56">
        <v>2154</v>
      </c>
      <c r="C29" s="59">
        <v>23</v>
      </c>
      <c r="D29" s="56">
        <v>2167</v>
      </c>
      <c r="E29" s="59"/>
      <c r="F29" s="56"/>
      <c r="G29" s="62"/>
      <c r="H29" s="62"/>
      <c r="I29" s="40"/>
      <c r="J29" s="40"/>
      <c r="K29" s="41">
        <v>0</v>
      </c>
      <c r="L29">
        <v>22</v>
      </c>
    </row>
    <row r="30" spans="1:22" x14ac:dyDescent="0.3">
      <c r="A30" s="56">
        <v>11</v>
      </c>
      <c r="B30" s="56">
        <v>2273</v>
      </c>
      <c r="C30" s="59">
        <v>21</v>
      </c>
      <c r="D30" s="56">
        <v>2302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6">
        <v>11</v>
      </c>
      <c r="B31" s="56">
        <v>2387</v>
      </c>
      <c r="C31" s="59">
        <v>21</v>
      </c>
      <c r="D31" s="56">
        <v>2394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7">
        <v>11</v>
      </c>
      <c r="B32" s="57">
        <v>2485</v>
      </c>
      <c r="C32" s="60">
        <v>21</v>
      </c>
      <c r="D32" s="57">
        <v>2494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2581</v>
      </c>
      <c r="C33" s="60">
        <v>21</v>
      </c>
      <c r="D33" s="57">
        <v>2591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2677</v>
      </c>
      <c r="C34" s="60">
        <v>21</v>
      </c>
      <c r="D34" s="57">
        <v>2685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2770</v>
      </c>
      <c r="C35" s="60">
        <v>21</v>
      </c>
      <c r="D35" s="57">
        <v>2778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22</v>
      </c>
      <c r="B36" s="57">
        <v>2872</v>
      </c>
      <c r="C36" s="60">
        <v>23</v>
      </c>
      <c r="D36" s="57">
        <v>2917</v>
      </c>
      <c r="E36" s="60"/>
      <c r="F36" s="57"/>
      <c r="G36" s="63"/>
      <c r="H36" s="63"/>
      <c r="I36" s="39"/>
      <c r="J36" s="39"/>
      <c r="K36" s="49">
        <v>0</v>
      </c>
      <c r="L36">
        <v>22</v>
      </c>
    </row>
    <row r="37" spans="1:12" x14ac:dyDescent="0.3">
      <c r="A37" s="57">
        <v>11</v>
      </c>
      <c r="B37" s="57">
        <v>3011</v>
      </c>
      <c r="C37" s="60">
        <v>21</v>
      </c>
      <c r="D37" s="57">
        <v>3030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11</v>
      </c>
      <c r="B38" s="57">
        <v>3116</v>
      </c>
      <c r="C38" s="60">
        <v>21</v>
      </c>
      <c r="D38" s="57">
        <v>3124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7">
        <v>11</v>
      </c>
      <c r="B39" s="57">
        <v>3210</v>
      </c>
      <c r="C39" s="60">
        <v>21</v>
      </c>
      <c r="D39" s="57">
        <v>3219</v>
      </c>
      <c r="E39" s="60"/>
      <c r="F39" s="57"/>
      <c r="G39" s="63"/>
      <c r="H39" s="63"/>
      <c r="I39" s="39"/>
      <c r="J39" s="39"/>
      <c r="K39" s="49">
        <v>0</v>
      </c>
      <c r="L39">
        <v>12</v>
      </c>
    </row>
    <row r="40" spans="1:12" x14ac:dyDescent="0.3">
      <c r="A40" s="56">
        <v>11</v>
      </c>
      <c r="B40" s="56">
        <v>3305</v>
      </c>
      <c r="C40" s="59">
        <v>21</v>
      </c>
      <c r="D40" s="56">
        <v>3314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3399</v>
      </c>
      <c r="C41" s="59">
        <v>21</v>
      </c>
      <c r="D41" s="56">
        <v>3409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3491</v>
      </c>
      <c r="C42" s="59">
        <v>21</v>
      </c>
      <c r="D42" s="56">
        <v>3505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3592</v>
      </c>
      <c r="C43" s="59">
        <v>21</v>
      </c>
      <c r="D43" s="56">
        <v>3599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3684</v>
      </c>
      <c r="C44" s="59">
        <v>21</v>
      </c>
      <c r="D44" s="56">
        <v>3693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3775</v>
      </c>
      <c r="C45" s="59">
        <v>12</v>
      </c>
      <c r="D45" s="56">
        <v>3782</v>
      </c>
      <c r="E45" s="59"/>
      <c r="F45" s="56"/>
      <c r="G45" s="62"/>
      <c r="H45" s="62"/>
      <c r="I45" s="40"/>
      <c r="J45" s="40"/>
      <c r="K45" s="41">
        <v>0</v>
      </c>
      <c r="L45">
        <v>11</v>
      </c>
    </row>
    <row r="46" spans="1:12" x14ac:dyDescent="0.3">
      <c r="A46" s="56">
        <v>22</v>
      </c>
      <c r="B46" s="56">
        <v>3888</v>
      </c>
      <c r="C46" s="59">
        <v>23</v>
      </c>
      <c r="D46" s="56">
        <v>3899</v>
      </c>
      <c r="E46" s="59"/>
      <c r="F46" s="56"/>
      <c r="G46" s="62"/>
      <c r="H46" s="62"/>
      <c r="I46" s="40"/>
      <c r="J46" s="40"/>
      <c r="K46" s="41">
        <v>0</v>
      </c>
      <c r="L46">
        <v>22</v>
      </c>
    </row>
    <row r="47" spans="1:12" x14ac:dyDescent="0.3">
      <c r="A47" s="56">
        <v>22</v>
      </c>
      <c r="B47" s="56">
        <v>4005</v>
      </c>
      <c r="C47" s="59">
        <v>23</v>
      </c>
      <c r="D47" s="56">
        <v>4017</v>
      </c>
      <c r="E47" s="59"/>
      <c r="F47" s="56"/>
      <c r="G47" s="62"/>
      <c r="H47" s="62"/>
      <c r="I47" s="40"/>
      <c r="J47" s="40"/>
      <c r="K47" s="41">
        <v>0</v>
      </c>
      <c r="L47">
        <v>22</v>
      </c>
    </row>
    <row r="48" spans="1:12" x14ac:dyDescent="0.3">
      <c r="A48" s="56">
        <v>11</v>
      </c>
      <c r="B48" s="56">
        <v>4111</v>
      </c>
      <c r="C48" s="59">
        <v>21</v>
      </c>
      <c r="D48" s="56">
        <v>4121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7">
        <v>11</v>
      </c>
      <c r="B49" s="57">
        <v>4203</v>
      </c>
      <c r="C49" s="60">
        <v>12</v>
      </c>
      <c r="D49" s="57">
        <v>4207</v>
      </c>
      <c r="E49" s="60"/>
      <c r="F49" s="57"/>
      <c r="G49" s="63"/>
      <c r="H49" s="63"/>
      <c r="I49" s="39"/>
      <c r="J49" s="39"/>
      <c r="K49" s="49">
        <v>0</v>
      </c>
      <c r="L49">
        <v>11</v>
      </c>
    </row>
    <row r="50" spans="1:12" x14ac:dyDescent="0.3">
      <c r="A50" s="57">
        <v>22</v>
      </c>
      <c r="B50" s="57">
        <v>4316</v>
      </c>
      <c r="C50" s="60">
        <v>23</v>
      </c>
      <c r="D50" s="57">
        <v>4328</v>
      </c>
      <c r="E50" s="60"/>
      <c r="F50" s="57"/>
      <c r="G50" s="63"/>
      <c r="H50" s="63"/>
      <c r="I50" s="39"/>
      <c r="J50" s="39"/>
      <c r="K50" s="49">
        <v>0</v>
      </c>
      <c r="L50">
        <v>22</v>
      </c>
    </row>
    <row r="51" spans="1:12" x14ac:dyDescent="0.3">
      <c r="A51" s="57">
        <v>22</v>
      </c>
      <c r="B51" s="57">
        <v>4434</v>
      </c>
      <c r="C51" s="60">
        <v>23</v>
      </c>
      <c r="D51" s="57">
        <v>4451</v>
      </c>
      <c r="E51" s="60"/>
      <c r="F51" s="57"/>
      <c r="G51" s="63"/>
      <c r="H51" s="63"/>
      <c r="I51" s="39"/>
      <c r="J51" s="39"/>
      <c r="K51" s="49">
        <v>0</v>
      </c>
      <c r="L51">
        <v>22</v>
      </c>
    </row>
    <row r="52" spans="1:12" x14ac:dyDescent="0.3">
      <c r="A52" s="57">
        <v>11</v>
      </c>
      <c r="B52" s="57">
        <v>4550</v>
      </c>
      <c r="C52" s="60">
        <v>21</v>
      </c>
      <c r="D52" s="57">
        <v>4570</v>
      </c>
      <c r="E52" s="60"/>
      <c r="F52" s="57"/>
      <c r="G52" s="63"/>
      <c r="H52" s="63"/>
      <c r="I52" s="39"/>
      <c r="J52" s="39"/>
      <c r="K52" s="49">
        <v>0</v>
      </c>
      <c r="L52">
        <v>12</v>
      </c>
    </row>
    <row r="53" spans="1:12" x14ac:dyDescent="0.3">
      <c r="A53" s="57">
        <v>11</v>
      </c>
      <c r="B53" s="57">
        <v>4655</v>
      </c>
      <c r="C53" s="60">
        <v>21</v>
      </c>
      <c r="D53" s="57">
        <v>4663</v>
      </c>
      <c r="E53" s="60"/>
      <c r="F53" s="57"/>
      <c r="G53" s="63"/>
      <c r="H53" s="63"/>
      <c r="I53" s="39"/>
      <c r="J53" s="39"/>
      <c r="K53" s="49">
        <v>0</v>
      </c>
      <c r="L53">
        <v>12</v>
      </c>
    </row>
    <row r="54" spans="1:12" x14ac:dyDescent="0.3">
      <c r="A54" s="57">
        <v>11</v>
      </c>
      <c r="B54" s="57">
        <v>4757</v>
      </c>
      <c r="C54" s="60">
        <v>21</v>
      </c>
      <c r="D54" s="57">
        <v>4768</v>
      </c>
      <c r="E54" s="60"/>
      <c r="F54" s="57"/>
      <c r="G54" s="63"/>
      <c r="H54" s="63"/>
      <c r="I54" s="39"/>
      <c r="J54" s="39"/>
      <c r="K54" s="49">
        <v>0</v>
      </c>
      <c r="L54">
        <v>12</v>
      </c>
    </row>
    <row r="55" spans="1:12" x14ac:dyDescent="0.3">
      <c r="A55" s="57">
        <v>11</v>
      </c>
      <c r="B55" s="57">
        <v>4853</v>
      </c>
      <c r="C55" s="60">
        <v>21</v>
      </c>
      <c r="D55" s="57">
        <v>4862</v>
      </c>
      <c r="E55" s="60"/>
      <c r="F55" s="57"/>
      <c r="G55" s="63"/>
      <c r="H55" s="63"/>
      <c r="I55" s="39"/>
      <c r="J55" s="39"/>
      <c r="K55" s="49">
        <v>0</v>
      </c>
      <c r="L55">
        <v>12</v>
      </c>
    </row>
    <row r="56" spans="1:12" x14ac:dyDescent="0.3">
      <c r="A56" s="57">
        <v>11</v>
      </c>
      <c r="B56" s="57">
        <v>4947</v>
      </c>
      <c r="C56" s="60">
        <v>21</v>
      </c>
      <c r="D56" s="57">
        <v>4957</v>
      </c>
      <c r="E56" s="60"/>
      <c r="F56" s="57"/>
      <c r="G56" s="63"/>
      <c r="H56" s="63"/>
      <c r="I56" s="39"/>
      <c r="J56" s="39"/>
      <c r="K56" s="49">
        <v>1</v>
      </c>
      <c r="L56">
        <v>12</v>
      </c>
    </row>
    <row r="57" spans="1:12" x14ac:dyDescent="0.3">
      <c r="A57" s="17"/>
      <c r="B57" s="17"/>
      <c r="C57" s="17"/>
      <c r="D57" s="17"/>
      <c r="E57" s="17"/>
      <c r="F57" s="17"/>
      <c r="G57" s="17"/>
      <c r="H5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152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43</v>
      </c>
      <c r="V3" s="25" t="s">
        <v>117</v>
      </c>
      <c r="W3">
        <f>COUNTA(L7:L13)</f>
        <v>7</v>
      </c>
      <c r="AA3" s="25" t="s">
        <v>117</v>
      </c>
      <c r="AB3">
        <f>COUNTA(L14:L20)</f>
        <v>7</v>
      </c>
      <c r="AF3" s="25" t="s">
        <v>117</v>
      </c>
      <c r="AG3">
        <f>COUNTA(L21:L28)</f>
        <v>8</v>
      </c>
      <c r="AK3" s="25" t="s">
        <v>117</v>
      </c>
      <c r="AL3">
        <f>COUNTA(L29:L35)</f>
        <v>7</v>
      </c>
      <c r="AP3" s="25" t="s">
        <v>117</v>
      </c>
      <c r="AQ3">
        <f>COUNTA(L36:L42)</f>
        <v>7</v>
      </c>
      <c r="AU3" s="25" t="s">
        <v>117</v>
      </c>
      <c r="AV3">
        <f>COUNTA(L43:L49)</f>
        <v>7</v>
      </c>
    </row>
    <row r="4" spans="1:48" x14ac:dyDescent="0.3">
      <c r="P4" s="25" t="s">
        <v>85</v>
      </c>
      <c r="Q4" s="26">
        <f>SUM(O7:O14)</f>
        <v>43</v>
      </c>
      <c r="V4" s="25" t="s">
        <v>118</v>
      </c>
      <c r="W4">
        <f>SUM(U7:U14)</f>
        <v>7</v>
      </c>
      <c r="AA4" s="25" t="s">
        <v>118</v>
      </c>
      <c r="AB4">
        <f>SUM(Z7:Z14)</f>
        <v>7</v>
      </c>
      <c r="AF4" s="25" t="s">
        <v>118</v>
      </c>
      <c r="AG4">
        <f>SUM(AE7:AE14)</f>
        <v>8</v>
      </c>
      <c r="AK4" s="25" t="s">
        <v>118</v>
      </c>
      <c r="AL4">
        <f>SUM(AJ7:AJ14)</f>
        <v>7</v>
      </c>
      <c r="AP4" s="25" t="s">
        <v>118</v>
      </c>
      <c r="AQ4">
        <f>SUM(AO7:AO14)</f>
        <v>7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6</v>
      </c>
      <c r="C7" s="58">
        <v>21</v>
      </c>
      <c r="D7" s="55">
        <v>14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COUNTIF(L7:L13,T7)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COUNTIF(L14:L20,Y7)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COUNTIF(L21:L28,AD7)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COUNTIF(L29:L35,AI7)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COUNTIF(L36:L42,AN7)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COUNTIF(L43:L49,AS7)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22</v>
      </c>
      <c r="B8" s="56">
        <v>107</v>
      </c>
      <c r="C8" s="59">
        <v>23</v>
      </c>
      <c r="D8" s="56">
        <v>137</v>
      </c>
      <c r="E8" s="59"/>
      <c r="F8" s="56"/>
      <c r="G8" s="62"/>
      <c r="H8" s="62"/>
      <c r="I8" s="40"/>
      <c r="J8" s="40"/>
      <c r="K8" s="41">
        <v>0</v>
      </c>
      <c r="L8">
        <v>22</v>
      </c>
      <c r="N8" s="34">
        <v>12</v>
      </c>
      <c r="O8" s="34">
        <f>COUNTIF($L$7:$L$500,N8)</f>
        <v>40</v>
      </c>
      <c r="P8" s="34">
        <f>O8/$Q$4</f>
        <v>0.93023255813953487</v>
      </c>
      <c r="Q8" s="34">
        <f>IF(P8=0,0,(P8*((LOG(P8))/LOG(2))))</f>
        <v>-9.7057357967195917E-2</v>
      </c>
      <c r="T8" s="34">
        <f>N8</f>
        <v>12</v>
      </c>
      <c r="U8" s="34">
        <f>COUNTIF(L7:L13,T8)</f>
        <v>6</v>
      </c>
      <c r="V8" s="53"/>
      <c r="W8" s="54"/>
      <c r="Y8" s="34">
        <f>N8</f>
        <v>12</v>
      </c>
      <c r="Z8" s="34">
        <f>COUNTIF(L14:L20,Y8)</f>
        <v>7</v>
      </c>
      <c r="AA8" s="53"/>
      <c r="AB8" s="54"/>
      <c r="AD8" s="34">
        <f>N8</f>
        <v>12</v>
      </c>
      <c r="AE8" s="34">
        <f>COUNTIF(L21:L28,AD8)</f>
        <v>7</v>
      </c>
      <c r="AF8" s="53"/>
      <c r="AG8" s="54"/>
      <c r="AI8" s="34">
        <f>N8</f>
        <v>12</v>
      </c>
      <c r="AJ8" s="34">
        <f>COUNTIF(L29:L35,AI8)</f>
        <v>7</v>
      </c>
      <c r="AK8" s="53"/>
      <c r="AL8" s="54"/>
      <c r="AN8" s="34">
        <f>N8</f>
        <v>12</v>
      </c>
      <c r="AO8" s="34">
        <f>COUNTIF(L36:L42,AN8)</f>
        <v>6</v>
      </c>
      <c r="AP8" s="53"/>
      <c r="AQ8" s="54"/>
      <c r="AS8" s="34">
        <f>N8</f>
        <v>12</v>
      </c>
      <c r="AT8" s="34">
        <f>COUNTIF(L43:L49,AS8)</f>
        <v>7</v>
      </c>
      <c r="AU8" s="53"/>
      <c r="AV8" s="54"/>
    </row>
    <row r="9" spans="1:48" x14ac:dyDescent="0.3">
      <c r="A9" s="56">
        <v>11</v>
      </c>
      <c r="B9" s="56">
        <v>232</v>
      </c>
      <c r="C9" s="59">
        <v>21</v>
      </c>
      <c r="D9" s="56">
        <v>242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COUNTIF(L14:L20,Y9)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COUNTIF(L21:L28,AD9)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COUNTIF(L29:L35,AI9)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COUNTIF(L36:L42,AN9)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COUNTIF(L43:L49,AS9)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11</v>
      </c>
      <c r="B10" s="56">
        <v>327</v>
      </c>
      <c r="C10" s="59">
        <v>21</v>
      </c>
      <c r="D10" s="56">
        <v>337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3</v>
      </c>
      <c r="P10" s="34">
        <f>O10/$Q$4</f>
        <v>6.9767441860465115E-2</v>
      </c>
      <c r="Q10" s="34">
        <f>IF(P10=0,0,(P10*((LOG(P10))/LOG(2))))</f>
        <v>-0.26799783167308894</v>
      </c>
      <c r="T10" s="34">
        <f>N10</f>
        <v>22</v>
      </c>
      <c r="U10" s="34">
        <f>COUNTIF(L7:L13,T10)</f>
        <v>1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COUNTIF(L14:L20,Y10)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COUNTIF(L21:L28,AD10)</f>
        <v>1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COUNTIF(L29:L35,AI10)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COUNTIF(L36:L42,AN10)</f>
        <v>1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COUNTIF(L43:L49,AS10)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423</v>
      </c>
      <c r="C11" s="59">
        <v>21</v>
      </c>
      <c r="D11" s="56">
        <v>433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COUNTIF(L14:L20,Y11)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COUNTIF(L21:L28,AD11)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COUNTIF(L29:L35,AI11)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COUNTIF(L36:L42,AN11)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COUNTIF(L43:L49,AS11)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11</v>
      </c>
      <c r="B12" s="56">
        <v>522</v>
      </c>
      <c r="C12" s="59">
        <v>21</v>
      </c>
      <c r="D12" s="56">
        <v>532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COUNTIF(L14:L20,Y12)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COUNTIF(L21:L28,AD12)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COUNTIF(L29:L35,AI12)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COUNTIF(L36:L42,AN12)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COUNTIF(L43:L49,AS12)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618</v>
      </c>
      <c r="C13" s="59">
        <v>21</v>
      </c>
      <c r="D13" s="56">
        <v>628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COUNTIF(L14:L20,Y13)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COUNTIF(L21:L28,AD13)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COUNTIF(L29:L35,AI13)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COUNTIF(L36:L42,AN13)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COUNTIF(L43:L49,AS13)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7">
        <v>11</v>
      </c>
      <c r="B14" s="57">
        <v>715</v>
      </c>
      <c r="C14" s="60">
        <v>21</v>
      </c>
      <c r="D14" s="57">
        <v>725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COUNTIF(L14:L20,Y14)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COUNTIF(L21:L28,AD14)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COUNTIF(L29:L35,AI14)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COUNTIF(L36:L42,AN14)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COUNTIF(L43:L49,AS14)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811</v>
      </c>
      <c r="C15" s="60">
        <v>21</v>
      </c>
      <c r="D15" s="57">
        <v>821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0.36505518964028483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11</v>
      </c>
      <c r="B16" s="57">
        <v>907</v>
      </c>
      <c r="C16" s="60">
        <v>21</v>
      </c>
      <c r="D16" s="57">
        <v>917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6.7275594933687746E-2</v>
      </c>
      <c r="V16" s="27" t="s">
        <v>116</v>
      </c>
      <c r="W16" s="27">
        <f>W15/(LOG(W4)/LOG(2))</f>
        <v>0</v>
      </c>
      <c r="AA16" s="27" t="s">
        <v>119</v>
      </c>
      <c r="AB16" s="27" t="e">
        <f>AB15/(LOG(AB4)/LOG(2))</f>
        <v>#DIV/0!</v>
      </c>
      <c r="AF16" s="27" t="s">
        <v>120</v>
      </c>
      <c r="AG16" s="27">
        <f>AG15/(LOG(AG4)/LOG(2))</f>
        <v>0</v>
      </c>
      <c r="AK16" s="27" t="s">
        <v>121</v>
      </c>
      <c r="AL16" s="27" t="e">
        <f>AL15/(LOG(AL4)/LOG(2))</f>
        <v>#DIV/0!</v>
      </c>
      <c r="AP16" s="27" t="s">
        <v>122</v>
      </c>
      <c r="AQ16" s="27">
        <f>AQ15/(LOG(AQ4)/LOG(2))</f>
        <v>0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11</v>
      </c>
      <c r="B17" s="57">
        <v>1004</v>
      </c>
      <c r="C17" s="60">
        <v>21</v>
      </c>
      <c r="D17" s="57">
        <v>1013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1099</v>
      </c>
      <c r="C18" s="60">
        <v>21</v>
      </c>
      <c r="D18" s="57">
        <v>1108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1196</v>
      </c>
      <c r="C19" s="60">
        <v>21</v>
      </c>
      <c r="D19" s="57">
        <v>1206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1292</v>
      </c>
      <c r="C20" s="60">
        <v>21</v>
      </c>
      <c r="D20" s="57">
        <v>1301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COUNTIF(L7:L49,G3)</f>
        <v>40</v>
      </c>
      <c r="O20" s="38"/>
      <c r="P20" s="45">
        <v>7</v>
      </c>
      <c r="Q20" s="45">
        <v>7</v>
      </c>
      <c r="R20" s="45">
        <v>8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11</v>
      </c>
      <c r="B21" s="56">
        <v>1386</v>
      </c>
      <c r="C21" s="59">
        <v>21</v>
      </c>
      <c r="D21" s="56">
        <v>1395</v>
      </c>
      <c r="E21" s="59"/>
      <c r="F21" s="56"/>
      <c r="G21" s="62"/>
      <c r="H21" s="62"/>
      <c r="I21" s="40"/>
      <c r="J21" s="40"/>
      <c r="K21" s="41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22</v>
      </c>
      <c r="B22" s="56">
        <v>1491</v>
      </c>
      <c r="C22" s="59">
        <v>23</v>
      </c>
      <c r="D22" s="56">
        <v>1503</v>
      </c>
      <c r="E22" s="59"/>
      <c r="F22" s="56"/>
      <c r="G22" s="62"/>
      <c r="H22" s="62"/>
      <c r="I22" s="40"/>
      <c r="J22" s="40"/>
      <c r="K22" s="41">
        <v>0</v>
      </c>
      <c r="L22">
        <v>22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1599</v>
      </c>
      <c r="C23" s="59">
        <v>21</v>
      </c>
      <c r="D23" s="56">
        <v>1610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1697</v>
      </c>
      <c r="C24" s="59">
        <v>21</v>
      </c>
      <c r="D24" s="56">
        <v>1707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6</v>
      </c>
      <c r="Q24" s="45">
        <f>Z8</f>
        <v>7</v>
      </c>
      <c r="R24" s="45">
        <f>AE8</f>
        <v>7</v>
      </c>
      <c r="S24" s="45">
        <f>AJ8</f>
        <v>7</v>
      </c>
      <c r="T24" s="45">
        <f>AO8</f>
        <v>6</v>
      </c>
      <c r="U24" s="45">
        <f>AT8</f>
        <v>7</v>
      </c>
      <c r="V24" s="43"/>
    </row>
    <row r="25" spans="1:22" x14ac:dyDescent="0.3">
      <c r="A25" s="56">
        <v>11</v>
      </c>
      <c r="B25" s="56">
        <v>1805</v>
      </c>
      <c r="C25" s="59">
        <v>21</v>
      </c>
      <c r="D25" s="56">
        <v>1823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1910</v>
      </c>
      <c r="C26" s="59">
        <v>21</v>
      </c>
      <c r="D26" s="56">
        <v>1919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2006</v>
      </c>
      <c r="C27" s="59">
        <v>21</v>
      </c>
      <c r="D27" s="56">
        <v>2014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2099</v>
      </c>
      <c r="C28" s="59">
        <v>21</v>
      </c>
      <c r="D28" s="56">
        <v>2110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D13/P20</f>
        <v>89.714285714285708</v>
      </c>
      <c r="Q28">
        <f>(D20-D13)/Q20</f>
        <v>96.142857142857139</v>
      </c>
      <c r="R28">
        <f>(D28-D20)/R20</f>
        <v>101.125</v>
      </c>
      <c r="S28">
        <f>(D35-D28)/S20</f>
        <v>103.71428571428571</v>
      </c>
      <c r="T28">
        <f>(D42-D35)/T20</f>
        <v>98.857142857142861</v>
      </c>
      <c r="U28">
        <f>(D49-D42)/U20</f>
        <v>94.714285714285708</v>
      </c>
    </row>
    <row r="29" spans="1:22" x14ac:dyDescent="0.3">
      <c r="A29" s="57">
        <v>11</v>
      </c>
      <c r="B29" s="57">
        <v>2196</v>
      </c>
      <c r="C29" s="60">
        <v>21</v>
      </c>
      <c r="D29" s="57">
        <v>2203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2291</v>
      </c>
      <c r="C30" s="60">
        <v>21</v>
      </c>
      <c r="D30" s="57">
        <v>2300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2387</v>
      </c>
      <c r="C31" s="60">
        <v>21</v>
      </c>
      <c r="D31" s="57">
        <v>2397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2482</v>
      </c>
      <c r="C32" s="60">
        <v>21</v>
      </c>
      <c r="D32" s="57">
        <v>2490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2576</v>
      </c>
      <c r="C33" s="60">
        <v>21</v>
      </c>
      <c r="D33" s="57">
        <v>2586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2672</v>
      </c>
      <c r="C34" s="60">
        <v>21</v>
      </c>
      <c r="D34" s="57">
        <v>2744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2829</v>
      </c>
      <c r="C35" s="60">
        <v>21</v>
      </c>
      <c r="D35" s="57">
        <v>2836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6">
        <v>11</v>
      </c>
      <c r="B36" s="56">
        <v>2921</v>
      </c>
      <c r="C36" s="59">
        <v>21</v>
      </c>
      <c r="D36" s="56">
        <v>2931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3016</v>
      </c>
      <c r="C37" s="59">
        <v>21</v>
      </c>
      <c r="D37" s="56">
        <v>3026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3109</v>
      </c>
      <c r="C38" s="59">
        <v>21</v>
      </c>
      <c r="D38" s="56">
        <v>3119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22</v>
      </c>
      <c r="B39" s="56">
        <v>3222</v>
      </c>
      <c r="C39" s="59">
        <v>23</v>
      </c>
      <c r="D39" s="56">
        <v>3231</v>
      </c>
      <c r="E39" s="59"/>
      <c r="F39" s="56"/>
      <c r="G39" s="62"/>
      <c r="H39" s="62"/>
      <c r="I39" s="40"/>
      <c r="J39" s="40"/>
      <c r="K39" s="41">
        <v>0</v>
      </c>
      <c r="L39">
        <v>22</v>
      </c>
    </row>
    <row r="40" spans="1:12" x14ac:dyDescent="0.3">
      <c r="A40" s="56">
        <v>11</v>
      </c>
      <c r="B40" s="56">
        <v>3329</v>
      </c>
      <c r="C40" s="59">
        <v>21</v>
      </c>
      <c r="D40" s="56">
        <v>3337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3423</v>
      </c>
      <c r="C41" s="59">
        <v>21</v>
      </c>
      <c r="D41" s="56">
        <v>3433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3519</v>
      </c>
      <c r="C42" s="59">
        <v>21</v>
      </c>
      <c r="D42" s="56">
        <v>3528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7">
        <v>11</v>
      </c>
      <c r="B43" s="57">
        <v>3616</v>
      </c>
      <c r="C43" s="60">
        <v>21</v>
      </c>
      <c r="D43" s="57">
        <v>3625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3711</v>
      </c>
      <c r="C44" s="60">
        <v>21</v>
      </c>
      <c r="D44" s="57">
        <v>3718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3802</v>
      </c>
      <c r="C45" s="60">
        <v>21</v>
      </c>
      <c r="D45" s="57">
        <v>3812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3900</v>
      </c>
      <c r="C46" s="60">
        <v>21</v>
      </c>
      <c r="D46" s="57">
        <v>3909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3993</v>
      </c>
      <c r="C47" s="60">
        <v>21</v>
      </c>
      <c r="D47" s="57">
        <v>4003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4088</v>
      </c>
      <c r="C48" s="60">
        <v>21</v>
      </c>
      <c r="D48" s="57">
        <v>4098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4182</v>
      </c>
      <c r="C49" s="60">
        <v>21</v>
      </c>
      <c r="D49" s="57">
        <v>4191</v>
      </c>
      <c r="E49" s="60"/>
      <c r="F49" s="57"/>
      <c r="G49" s="63"/>
      <c r="H49" s="63"/>
      <c r="I49" s="39"/>
      <c r="J49" s="39"/>
      <c r="K49" s="49">
        <v>1</v>
      </c>
      <c r="L49">
        <v>12</v>
      </c>
    </row>
    <row r="50" spans="1:12" x14ac:dyDescent="0.3">
      <c r="A50" s="17"/>
      <c r="B50" s="17"/>
      <c r="C50" s="17"/>
      <c r="D50" s="17"/>
      <c r="E50" s="17"/>
      <c r="F50" s="17"/>
      <c r="G50" s="17"/>
      <c r="H5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136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47</v>
      </c>
      <c r="V3" s="25" t="s">
        <v>117</v>
      </c>
      <c r="W3">
        <f>COUNTA(L7:L14)</f>
        <v>8</v>
      </c>
      <c r="AA3" s="25" t="s">
        <v>117</v>
      </c>
      <c r="AB3">
        <f>COUNTA(L15:L22)</f>
        <v>8</v>
      </c>
      <c r="AF3" s="25" t="s">
        <v>117</v>
      </c>
      <c r="AG3">
        <f>COUNTA(L23:L29)</f>
        <v>7</v>
      </c>
      <c r="AK3" s="25" t="s">
        <v>117</v>
      </c>
      <c r="AL3">
        <f>COUNTA(L30:L37)</f>
        <v>8</v>
      </c>
      <c r="AP3" s="25" t="s">
        <v>117</v>
      </c>
      <c r="AQ3">
        <f>COUNTA(L38:L45)</f>
        <v>8</v>
      </c>
      <c r="AU3" s="25" t="s">
        <v>117</v>
      </c>
      <c r="AV3">
        <f>COUNTA(L46:L53)</f>
        <v>8</v>
      </c>
    </row>
    <row r="4" spans="1:48" x14ac:dyDescent="0.3">
      <c r="P4" s="25" t="s">
        <v>85</v>
      </c>
      <c r="Q4" s="26">
        <f>SUM(O7:O14)</f>
        <v>47</v>
      </c>
      <c r="V4" s="25" t="s">
        <v>118</v>
      </c>
      <c r="W4">
        <f>SUM(U7:U14)</f>
        <v>8</v>
      </c>
      <c r="AA4" s="25" t="s">
        <v>118</v>
      </c>
      <c r="AB4">
        <f>SUM(Z7:Z14)</f>
        <v>8</v>
      </c>
      <c r="AF4" s="25" t="s">
        <v>118</v>
      </c>
      <c r="AG4">
        <f>SUM(AE7:AE14)</f>
        <v>7</v>
      </c>
      <c r="AK4" s="25" t="s">
        <v>118</v>
      </c>
      <c r="AL4">
        <f>SUM(AJ7:AJ14)</f>
        <v>8</v>
      </c>
      <c r="AP4" s="25" t="s">
        <v>118</v>
      </c>
      <c r="AQ4">
        <f>SUM(AO7:AO14)</f>
        <v>8</v>
      </c>
      <c r="AU4" s="25" t="s">
        <v>118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5</v>
      </c>
      <c r="C7" s="58">
        <v>21</v>
      </c>
      <c r="D7" s="55">
        <v>13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2</v>
      </c>
      <c r="P7" s="34">
        <f>O7/$Q$4</f>
        <v>4.2553191489361701E-2</v>
      </c>
      <c r="Q7" s="34">
        <f>IF(P7=0,0,(P7*((LOG(P7))/LOG(2))))</f>
        <v>-0.19381229156075053</v>
      </c>
      <c r="T7" s="34">
        <f>N7</f>
        <v>11</v>
      </c>
      <c r="U7" s="34">
        <f>COUNTIF(L7:L14,T7)</f>
        <v>1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COUNTIF(L15:L22,Y7)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COUNTIF(L23:L29,AD7)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COUNTIF(L30:L37,AI7)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COUNTIF(L38:L45,AN7)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COUNTIF(L46:L53,AS7)</f>
        <v>1</v>
      </c>
      <c r="AU7" s="34">
        <f>AT7/(AV4-AT8)</f>
        <v>0.5</v>
      </c>
      <c r="AV7" s="34">
        <f>IF(AU7=0,0,(AU7*((LOG(AU7))/LOG(2))))</f>
        <v>-0.5</v>
      </c>
    </row>
    <row r="8" spans="1:48" x14ac:dyDescent="0.3">
      <c r="A8" s="56">
        <v>11</v>
      </c>
      <c r="B8" s="56">
        <v>98</v>
      </c>
      <c r="C8" s="59">
        <v>21</v>
      </c>
      <c r="D8" s="56">
        <v>105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0.85106382978723405</v>
      </c>
      <c r="Q8" s="34">
        <f>IF(P8=0,0,(P8*((LOG(P8))/LOG(2))))</f>
        <v>-0.19800915471512767</v>
      </c>
      <c r="T8" s="34">
        <f>N8</f>
        <v>12</v>
      </c>
      <c r="U8" s="34">
        <f>COUNTIF(L7:L14,T8)</f>
        <v>7</v>
      </c>
      <c r="V8" s="53"/>
      <c r="W8" s="54"/>
      <c r="Y8" s="34">
        <f>N8</f>
        <v>12</v>
      </c>
      <c r="Z8" s="34">
        <f>COUNTIF(L15:L22,Y8)</f>
        <v>8</v>
      </c>
      <c r="AA8" s="53"/>
      <c r="AB8" s="54"/>
      <c r="AD8" s="34">
        <f>N8</f>
        <v>12</v>
      </c>
      <c r="AE8" s="34">
        <f>COUNTIF(L23:L29,AD8)</f>
        <v>6</v>
      </c>
      <c r="AF8" s="53"/>
      <c r="AG8" s="54"/>
      <c r="AI8" s="34">
        <f>N8</f>
        <v>12</v>
      </c>
      <c r="AJ8" s="34">
        <f>COUNTIF(L30:L37,AI8)</f>
        <v>7</v>
      </c>
      <c r="AK8" s="53"/>
      <c r="AL8" s="54"/>
      <c r="AN8" s="34">
        <f>N8</f>
        <v>12</v>
      </c>
      <c r="AO8" s="34">
        <f>COUNTIF(L38:L45,AN8)</f>
        <v>6</v>
      </c>
      <c r="AP8" s="53"/>
      <c r="AQ8" s="54"/>
      <c r="AS8" s="34">
        <f>N8</f>
        <v>12</v>
      </c>
      <c r="AT8" s="34">
        <f>COUNTIF(L46:L53,AS8)</f>
        <v>6</v>
      </c>
      <c r="AU8" s="53"/>
      <c r="AV8" s="54"/>
    </row>
    <row r="9" spans="1:48" x14ac:dyDescent="0.3">
      <c r="A9" s="56">
        <v>11</v>
      </c>
      <c r="B9" s="56">
        <v>193</v>
      </c>
      <c r="C9" s="59">
        <v>21</v>
      </c>
      <c r="D9" s="56">
        <v>202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1</v>
      </c>
      <c r="P9" s="34">
        <f>O9/$Q$4</f>
        <v>2.1276595744680851E-2</v>
      </c>
      <c r="Q9" s="34">
        <f>IF(P9=0,0,(P9*((LOG(P9))/LOG(2))))</f>
        <v>-0.11818274152505612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COUNTIF(L15:L22,Y9)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COUNTIF(L23:L29,AD9)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COUNTIF(L30:L37,AI9)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COUNTIF(L38:L45,AN9)</f>
        <v>1</v>
      </c>
      <c r="AP9" s="34">
        <f>AO9/(AQ4-AO8)</f>
        <v>0.5</v>
      </c>
      <c r="AQ9" s="34">
        <f>IF(AP9=0,0,(AP9*((LOG(AP9))/LOG(2))))</f>
        <v>-0.5</v>
      </c>
      <c r="AS9" s="34">
        <f>N9</f>
        <v>21</v>
      </c>
      <c r="AT9" s="34">
        <f>COUNTIF(L46:L53,AS9)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287</v>
      </c>
      <c r="C10" s="59">
        <v>21</v>
      </c>
      <c r="D10" s="56">
        <v>295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4</v>
      </c>
      <c r="P10" s="34">
        <f>O10/$Q$4</f>
        <v>8.5106382978723402E-2</v>
      </c>
      <c r="Q10" s="34">
        <f>IF(P10=0,0,(P10*((LOG(P10))/LOG(2))))</f>
        <v>-0.30251820014277764</v>
      </c>
      <c r="T10" s="34">
        <f>N10</f>
        <v>22</v>
      </c>
      <c r="U10" s="34">
        <f>COUNTIF(L7:L14,T10)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COUNTIF(L15:L22,Y10)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COUNTIF(L23:L29,AD10)</f>
        <v>1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COUNTIF(L30:L37,AI10)</f>
        <v>1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COUNTIF(L38:L45,AN10)</f>
        <v>1</v>
      </c>
      <c r="AP10" s="34">
        <f>AO10/(AQ4-AO8)</f>
        <v>0.5</v>
      </c>
      <c r="AQ10" s="34">
        <f>IF(AP10=0,0,(AP10*((LOG(AP10))/LOG(2))))</f>
        <v>-0.5</v>
      </c>
      <c r="AS10" s="34">
        <f>N10</f>
        <v>22</v>
      </c>
      <c r="AT10" s="34">
        <f>COUNTIF(L46:L53,AS10)</f>
        <v>1</v>
      </c>
      <c r="AU10" s="34">
        <f>AT10/(AV4-AT8)</f>
        <v>0.5</v>
      </c>
      <c r="AV10" s="34">
        <f>IF(AU10=0,0,(AU10*((LOG(AU10))/LOG(2))))</f>
        <v>-0.5</v>
      </c>
    </row>
    <row r="11" spans="1:48" x14ac:dyDescent="0.3">
      <c r="A11" s="56">
        <v>11</v>
      </c>
      <c r="B11" s="56">
        <v>380</v>
      </c>
      <c r="C11" s="59">
        <v>21</v>
      </c>
      <c r="D11" s="56">
        <v>390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COUNTIF(L15:L22,Y11)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COUNTIF(L23:L29,AD11)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COUNTIF(L30:L37,AI11)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COUNTIF(L38:L45,AN11)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COUNTIF(L46:L53,AS11)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472</v>
      </c>
      <c r="C12" s="59">
        <v>12</v>
      </c>
      <c r="D12" s="56">
        <v>480</v>
      </c>
      <c r="E12" s="59"/>
      <c r="F12" s="56"/>
      <c r="G12" s="62"/>
      <c r="H12" s="62"/>
      <c r="I12" s="40"/>
      <c r="J12" s="40"/>
      <c r="K12" s="41">
        <v>0</v>
      </c>
      <c r="L12">
        <v>11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COUNTIF(L15:L22,Y12)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COUNTIF(L23:L29,AD12)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COUNTIF(L30:L37,AI12)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COUNTIF(L38:L45,AN12)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COUNTIF(L46:L53,AS12)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576</v>
      </c>
      <c r="C13" s="59">
        <v>21</v>
      </c>
      <c r="D13" s="56">
        <v>585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COUNTIF(L15:L22,Y13)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COUNTIF(L23:L29,AD13)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COUNTIF(L30:L37,AI13)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COUNTIF(L38:L45,AN13)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COUNTIF(L46:L53,AS13)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673</v>
      </c>
      <c r="C14" s="59">
        <v>21</v>
      </c>
      <c r="D14" s="56">
        <v>682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COUNTIF(L15:L22,Y14)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COUNTIF(L23:L29,AD14)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COUNTIF(L30:L37,AI14)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COUNTIF(L38:L45,AN14)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COUNTIF(L46:L53,AS14)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768</v>
      </c>
      <c r="C15" s="60">
        <v>21</v>
      </c>
      <c r="D15" s="57">
        <v>775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0.81252238794371201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1</v>
      </c>
    </row>
    <row r="16" spans="1:48" x14ac:dyDescent="0.3">
      <c r="A16" s="57">
        <v>11</v>
      </c>
      <c r="B16" s="57">
        <v>862</v>
      </c>
      <c r="C16" s="60">
        <v>21</v>
      </c>
      <c r="D16" s="57">
        <v>869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0.14627948343977035</v>
      </c>
      <c r="V16" s="27" t="s">
        <v>116</v>
      </c>
      <c r="W16" s="27">
        <f>W15/(LOG(W4)/LOG(2))</f>
        <v>0</v>
      </c>
      <c r="AA16" s="27" t="s">
        <v>119</v>
      </c>
      <c r="AB16" s="27" t="e">
        <f>AB15/(LOG(AB4)/LOG(2))</f>
        <v>#DIV/0!</v>
      </c>
      <c r="AF16" s="27" t="s">
        <v>120</v>
      </c>
      <c r="AG16" s="27">
        <f>AG15/(LOG(AG4)/LOG(2))</f>
        <v>0</v>
      </c>
      <c r="AK16" s="27" t="s">
        <v>121</v>
      </c>
      <c r="AL16" s="27">
        <f>AL15/(LOG(AL4)/LOG(2))</f>
        <v>0</v>
      </c>
      <c r="AP16" s="27" t="s">
        <v>122</v>
      </c>
      <c r="AQ16" s="27">
        <f>AQ15/(LOG(AQ4)/LOG(2))</f>
        <v>0.33333333333333331</v>
      </c>
      <c r="AU16" s="27" t="s">
        <v>123</v>
      </c>
      <c r="AV16" s="27">
        <f>AV15/(LOG(AV4)/LOG(2))</f>
        <v>0.33333333333333331</v>
      </c>
    </row>
    <row r="17" spans="1:22" x14ac:dyDescent="0.3">
      <c r="A17" s="57">
        <v>11</v>
      </c>
      <c r="B17" s="57">
        <v>955</v>
      </c>
      <c r="C17" s="60">
        <v>21</v>
      </c>
      <c r="D17" s="57">
        <v>964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1051</v>
      </c>
      <c r="C18" s="60">
        <v>21</v>
      </c>
      <c r="D18" s="57">
        <v>1061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1145</v>
      </c>
      <c r="C19" s="60">
        <v>21</v>
      </c>
      <c r="D19" s="57">
        <v>1155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1241</v>
      </c>
      <c r="C20" s="60">
        <v>21</v>
      </c>
      <c r="D20" s="57">
        <v>1250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COUNTIF(L7:L53,G3)</f>
        <v>40</v>
      </c>
      <c r="O20" s="38"/>
      <c r="P20" s="45">
        <v>8</v>
      </c>
      <c r="Q20" s="45">
        <v>8</v>
      </c>
      <c r="R20" s="45">
        <v>7</v>
      </c>
      <c r="S20" s="45">
        <v>8</v>
      </c>
      <c r="T20" s="45">
        <v>8</v>
      </c>
      <c r="U20" s="45">
        <v>8</v>
      </c>
      <c r="V20" s="44"/>
    </row>
    <row r="21" spans="1:22" x14ac:dyDescent="0.3">
      <c r="A21" s="57">
        <v>11</v>
      </c>
      <c r="B21" s="57">
        <v>1335</v>
      </c>
      <c r="C21" s="60">
        <v>21</v>
      </c>
      <c r="D21" s="57">
        <v>1345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1429</v>
      </c>
      <c r="C22" s="60">
        <v>21</v>
      </c>
      <c r="D22" s="57">
        <v>1439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1524</v>
      </c>
      <c r="C23" s="59">
        <v>21</v>
      </c>
      <c r="D23" s="56">
        <v>1531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1617</v>
      </c>
      <c r="C24" s="59">
        <v>21</v>
      </c>
      <c r="D24" s="56">
        <v>1626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7</v>
      </c>
      <c r="Q24" s="45">
        <f>Z8</f>
        <v>8</v>
      </c>
      <c r="R24" s="45">
        <f>AE8</f>
        <v>6</v>
      </c>
      <c r="S24" s="45">
        <f>AJ8</f>
        <v>7</v>
      </c>
      <c r="T24" s="45">
        <f>AO8</f>
        <v>6</v>
      </c>
      <c r="U24" s="45">
        <f>AT8</f>
        <v>6</v>
      </c>
      <c r="V24" s="43"/>
    </row>
    <row r="25" spans="1:22" x14ac:dyDescent="0.3">
      <c r="A25" s="56">
        <v>11</v>
      </c>
      <c r="B25" s="56">
        <v>1711</v>
      </c>
      <c r="C25" s="59">
        <v>21</v>
      </c>
      <c r="D25" s="56">
        <v>1720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1808</v>
      </c>
      <c r="C26" s="59">
        <v>21</v>
      </c>
      <c r="D26" s="56">
        <v>1816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1904</v>
      </c>
      <c r="C27" s="59">
        <v>21</v>
      </c>
      <c r="D27" s="56">
        <v>1913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22</v>
      </c>
      <c r="B28" s="56">
        <v>2009</v>
      </c>
      <c r="C28" s="59">
        <v>23</v>
      </c>
      <c r="D28" s="56">
        <v>2031</v>
      </c>
      <c r="E28" s="59"/>
      <c r="F28" s="56"/>
      <c r="G28" s="62"/>
      <c r="H28" s="62"/>
      <c r="I28" s="40"/>
      <c r="J28" s="40"/>
      <c r="K28" s="41">
        <v>0</v>
      </c>
      <c r="L28">
        <v>22</v>
      </c>
      <c r="N28" s="39"/>
      <c r="O28" s="48" t="s">
        <v>109</v>
      </c>
      <c r="P28">
        <f>D14/P20</f>
        <v>85.25</v>
      </c>
      <c r="Q28">
        <f>(D22-D14)/Q20</f>
        <v>94.625</v>
      </c>
      <c r="R28">
        <f>(D29-D22)/R20</f>
        <v>99.285714285714292</v>
      </c>
      <c r="S28">
        <f>(D37-D29)/S20</f>
        <v>99.875</v>
      </c>
      <c r="T28">
        <f>(D45-D37)/T20</f>
        <v>100.875</v>
      </c>
      <c r="U28">
        <f>(D53-D45)/U20</f>
        <v>98.25</v>
      </c>
    </row>
    <row r="29" spans="1:22" x14ac:dyDescent="0.3">
      <c r="A29" s="56">
        <v>11</v>
      </c>
      <c r="B29" s="56">
        <v>2126</v>
      </c>
      <c r="C29" s="59">
        <v>21</v>
      </c>
      <c r="D29" s="56">
        <v>2134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7">
        <v>11</v>
      </c>
      <c r="B30" s="57">
        <v>2218</v>
      </c>
      <c r="C30" s="60">
        <v>21</v>
      </c>
      <c r="D30" s="57">
        <v>2227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2313</v>
      </c>
      <c r="C31" s="60">
        <v>21</v>
      </c>
      <c r="D31" s="57">
        <v>2323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2409</v>
      </c>
      <c r="C32" s="60">
        <v>21</v>
      </c>
      <c r="D32" s="57">
        <v>2416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22</v>
      </c>
      <c r="B33" s="57">
        <v>2513</v>
      </c>
      <c r="C33" s="60">
        <v>23</v>
      </c>
      <c r="D33" s="57">
        <v>2544</v>
      </c>
      <c r="E33" s="60"/>
      <c r="F33" s="57"/>
      <c r="G33" s="63"/>
      <c r="H33" s="63"/>
      <c r="I33" s="39"/>
      <c r="J33" s="39"/>
      <c r="K33" s="49">
        <v>0</v>
      </c>
      <c r="L33">
        <v>22</v>
      </c>
    </row>
    <row r="34" spans="1:12" x14ac:dyDescent="0.3">
      <c r="A34" s="57">
        <v>11</v>
      </c>
      <c r="B34" s="57">
        <v>2640</v>
      </c>
      <c r="C34" s="60">
        <v>21</v>
      </c>
      <c r="D34" s="57">
        <v>2650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2734</v>
      </c>
      <c r="C35" s="60">
        <v>21</v>
      </c>
      <c r="D35" s="57">
        <v>2744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2829</v>
      </c>
      <c r="C36" s="60">
        <v>21</v>
      </c>
      <c r="D36" s="57">
        <v>2839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2925</v>
      </c>
      <c r="C37" s="60">
        <v>21</v>
      </c>
      <c r="D37" s="57">
        <v>2933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6">
        <v>11</v>
      </c>
      <c r="B38" s="56">
        <v>3021</v>
      </c>
      <c r="C38" s="59">
        <v>21</v>
      </c>
      <c r="D38" s="56">
        <v>3029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3116</v>
      </c>
      <c r="C39" s="59">
        <v>21</v>
      </c>
      <c r="D39" s="56">
        <v>3125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3212</v>
      </c>
      <c r="C40" s="59">
        <v>21</v>
      </c>
      <c r="D40" s="56">
        <v>3221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3309</v>
      </c>
      <c r="C41" s="59">
        <v>21</v>
      </c>
      <c r="D41" s="56">
        <v>3318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22</v>
      </c>
      <c r="B42" s="56">
        <v>3413</v>
      </c>
      <c r="C42" s="59">
        <v>23</v>
      </c>
      <c r="D42" s="56">
        <v>3424</v>
      </c>
      <c r="E42" s="59"/>
      <c r="F42" s="56"/>
      <c r="G42" s="62"/>
      <c r="H42" s="62"/>
      <c r="I42" s="40"/>
      <c r="J42" s="40"/>
      <c r="K42" s="41">
        <v>0</v>
      </c>
      <c r="L42">
        <v>22</v>
      </c>
    </row>
    <row r="43" spans="1:12" x14ac:dyDescent="0.3">
      <c r="A43" s="56">
        <v>22</v>
      </c>
      <c r="B43" s="56">
        <v>3529</v>
      </c>
      <c r="C43" s="59">
        <v>14</v>
      </c>
      <c r="D43" s="56">
        <v>3541</v>
      </c>
      <c r="E43" s="59"/>
      <c r="F43" s="56"/>
      <c r="G43" s="62"/>
      <c r="H43" s="62"/>
      <c r="I43" s="40"/>
      <c r="J43" s="40"/>
      <c r="K43" s="41">
        <v>0</v>
      </c>
      <c r="L43">
        <v>21</v>
      </c>
    </row>
    <row r="44" spans="1:12" x14ac:dyDescent="0.3">
      <c r="A44" s="56">
        <v>11</v>
      </c>
      <c r="B44" s="56">
        <v>3638</v>
      </c>
      <c r="C44" s="59">
        <v>21</v>
      </c>
      <c r="D44" s="56">
        <v>3645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3731</v>
      </c>
      <c r="C45" s="59">
        <v>21</v>
      </c>
      <c r="D45" s="56">
        <v>3740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7">
        <v>11</v>
      </c>
      <c r="B46" s="57">
        <v>3829</v>
      </c>
      <c r="C46" s="60">
        <v>21</v>
      </c>
      <c r="D46" s="57">
        <v>3838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3920</v>
      </c>
      <c r="C47" s="60">
        <v>12</v>
      </c>
      <c r="D47" s="57">
        <v>3927</v>
      </c>
      <c r="E47" s="60"/>
      <c r="F47" s="57"/>
      <c r="G47" s="63"/>
      <c r="H47" s="63"/>
      <c r="I47" s="39"/>
      <c r="J47" s="39"/>
      <c r="K47" s="49">
        <v>0</v>
      </c>
      <c r="L47">
        <v>11</v>
      </c>
    </row>
    <row r="48" spans="1:12" x14ac:dyDescent="0.3">
      <c r="A48" s="57">
        <v>11</v>
      </c>
      <c r="B48" s="57">
        <v>4023</v>
      </c>
      <c r="C48" s="60">
        <v>21</v>
      </c>
      <c r="D48" s="57">
        <v>4033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22</v>
      </c>
      <c r="B49" s="57">
        <v>4129</v>
      </c>
      <c r="C49" s="60">
        <v>23</v>
      </c>
      <c r="D49" s="57">
        <v>4138</v>
      </c>
      <c r="E49" s="60"/>
      <c r="F49" s="57"/>
      <c r="G49" s="63"/>
      <c r="H49" s="63"/>
      <c r="I49" s="39"/>
      <c r="J49" s="39"/>
      <c r="K49" s="49">
        <v>0</v>
      </c>
      <c r="L49">
        <v>22</v>
      </c>
    </row>
    <row r="50" spans="1:12" x14ac:dyDescent="0.3">
      <c r="A50" s="57">
        <v>11</v>
      </c>
      <c r="B50" s="57">
        <v>4234</v>
      </c>
      <c r="C50" s="60">
        <v>21</v>
      </c>
      <c r="D50" s="57">
        <v>4244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4329</v>
      </c>
      <c r="C51" s="60">
        <v>21</v>
      </c>
      <c r="D51" s="57">
        <v>4338</v>
      </c>
      <c r="E51" s="60"/>
      <c r="F51" s="57"/>
      <c r="G51" s="63"/>
      <c r="H51" s="63"/>
      <c r="I51" s="39"/>
      <c r="J51" s="39"/>
      <c r="K51" s="49">
        <v>0</v>
      </c>
      <c r="L51">
        <v>12</v>
      </c>
    </row>
    <row r="52" spans="1:12" x14ac:dyDescent="0.3">
      <c r="A52" s="57">
        <v>11</v>
      </c>
      <c r="B52" s="57">
        <v>4423</v>
      </c>
      <c r="C52" s="60">
        <v>21</v>
      </c>
      <c r="D52" s="57">
        <v>4433</v>
      </c>
      <c r="E52" s="60"/>
      <c r="F52" s="57"/>
      <c r="G52" s="63"/>
      <c r="H52" s="63"/>
      <c r="I52" s="39"/>
      <c r="J52" s="39"/>
      <c r="K52" s="49">
        <v>0</v>
      </c>
      <c r="L52">
        <v>12</v>
      </c>
    </row>
    <row r="53" spans="1:12" x14ac:dyDescent="0.3">
      <c r="A53" s="57">
        <v>11</v>
      </c>
      <c r="B53" s="57">
        <v>4517</v>
      </c>
      <c r="C53" s="60">
        <v>21</v>
      </c>
      <c r="D53" s="57">
        <v>4526</v>
      </c>
      <c r="E53" s="60"/>
      <c r="F53" s="57"/>
      <c r="G53" s="63"/>
      <c r="H53" s="63"/>
      <c r="I53" s="39"/>
      <c r="J53" s="39"/>
      <c r="K53" s="49">
        <v>1</v>
      </c>
      <c r="L53">
        <v>12</v>
      </c>
    </row>
    <row r="54" spans="1:12" x14ac:dyDescent="0.3">
      <c r="A54" s="17"/>
      <c r="B54" s="17"/>
      <c r="C54" s="17"/>
      <c r="D54" s="17"/>
      <c r="E54" s="17"/>
      <c r="F54" s="17"/>
      <c r="G54" s="17"/>
      <c r="H5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137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44</v>
      </c>
      <c r="V3" s="25" t="s">
        <v>117</v>
      </c>
      <c r="W3">
        <f>COUNTA(L7:L13)</f>
        <v>7</v>
      </c>
      <c r="AA3" s="25" t="s">
        <v>117</v>
      </c>
      <c r="AB3">
        <f>COUNTA(L14:L21)</f>
        <v>8</v>
      </c>
      <c r="AF3" s="25" t="s">
        <v>117</v>
      </c>
      <c r="AG3">
        <f>COUNTA(L22:L28)</f>
        <v>7</v>
      </c>
      <c r="AK3" s="25" t="s">
        <v>117</v>
      </c>
      <c r="AL3">
        <f>COUNTA(L29:L35)</f>
        <v>7</v>
      </c>
      <c r="AP3" s="25" t="s">
        <v>117</v>
      </c>
      <c r="AQ3">
        <f>COUNTA(L36:L43)</f>
        <v>8</v>
      </c>
      <c r="AU3" s="25" t="s">
        <v>117</v>
      </c>
      <c r="AV3">
        <f>COUNTA(L44:L50)</f>
        <v>7</v>
      </c>
    </row>
    <row r="4" spans="1:48" x14ac:dyDescent="0.3">
      <c r="P4" s="25" t="s">
        <v>85</v>
      </c>
      <c r="Q4" s="26">
        <f>SUM(O7:O14)</f>
        <v>44</v>
      </c>
      <c r="V4" s="25" t="s">
        <v>118</v>
      </c>
      <c r="W4">
        <f>SUM(U7:U14)</f>
        <v>7</v>
      </c>
      <c r="AA4" s="25" t="s">
        <v>118</v>
      </c>
      <c r="AB4">
        <f>SUM(Z7:Z14)</f>
        <v>8</v>
      </c>
      <c r="AF4" s="25" t="s">
        <v>118</v>
      </c>
      <c r="AG4">
        <f>SUM(AE7:AE14)</f>
        <v>7</v>
      </c>
      <c r="AK4" s="25" t="s">
        <v>118</v>
      </c>
      <c r="AL4">
        <f>SUM(AJ7:AJ14)</f>
        <v>7</v>
      </c>
      <c r="AP4" s="25" t="s">
        <v>118</v>
      </c>
      <c r="AQ4">
        <f>SUM(AO7:AO14)</f>
        <v>8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6</v>
      </c>
      <c r="C7" s="58">
        <v>21</v>
      </c>
      <c r="D7" s="55">
        <v>17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1</v>
      </c>
      <c r="P7" s="34">
        <f>O7/$Q$4</f>
        <v>2.2727272727272728E-2</v>
      </c>
      <c r="Q7" s="34">
        <f>IF(P7=0,0,(P7*((LOG(P7))/LOG(2))))</f>
        <v>-0.12407799133266585</v>
      </c>
      <c r="T7" s="34">
        <f>N7</f>
        <v>11</v>
      </c>
      <c r="U7" s="34">
        <f>COUNTIF(L7:L13,T7)</f>
        <v>0</v>
      </c>
      <c r="V7" s="34" t="e">
        <f>U7/(W4-U8)</f>
        <v>#DIV/0!</v>
      </c>
      <c r="W7" s="34" t="e">
        <f>IF(V7=0,0,(V7*((LOG(V7))/LOG(2))))</f>
        <v>#DIV/0!</v>
      </c>
      <c r="Y7" s="34">
        <f>N7</f>
        <v>11</v>
      </c>
      <c r="Z7" s="34">
        <f>COUNTIF(L14:L21,Y7)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COUNTIF(L22:L28,AD7)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COUNTIF(L29:L35,AI7)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COUNTIF(L36:L43,AN7)</f>
        <v>1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COUNTIF(L44:L50,AS7)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11</v>
      </c>
      <c r="B8" s="56">
        <v>103</v>
      </c>
      <c r="C8" s="59">
        <v>21</v>
      </c>
      <c r="D8" s="56">
        <v>113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0.90909090909090906</v>
      </c>
      <c r="Q8" s="34">
        <f>IF(P8=0,0,(P8*((LOG(P8))/LOG(2))))</f>
        <v>-0.12500320340903179</v>
      </c>
      <c r="T8" s="34">
        <f>N8</f>
        <v>12</v>
      </c>
      <c r="U8" s="34">
        <f>COUNTIF(L7:L13,T8)</f>
        <v>7</v>
      </c>
      <c r="V8" s="53"/>
      <c r="W8" s="54"/>
      <c r="Y8" s="34">
        <f>N8</f>
        <v>12</v>
      </c>
      <c r="Z8" s="34">
        <f>COUNTIF(L14:L21,Y8)</f>
        <v>7</v>
      </c>
      <c r="AA8" s="53"/>
      <c r="AB8" s="54"/>
      <c r="AD8" s="34">
        <f>N8</f>
        <v>12</v>
      </c>
      <c r="AE8" s="34">
        <f>COUNTIF(L22:L28,AD8)</f>
        <v>5</v>
      </c>
      <c r="AF8" s="53"/>
      <c r="AG8" s="54"/>
      <c r="AI8" s="34">
        <f>N8</f>
        <v>12</v>
      </c>
      <c r="AJ8" s="34">
        <f>COUNTIF(L29:L35,AI8)</f>
        <v>7</v>
      </c>
      <c r="AK8" s="53"/>
      <c r="AL8" s="54"/>
      <c r="AN8" s="34">
        <f>N8</f>
        <v>12</v>
      </c>
      <c r="AO8" s="34">
        <f>COUNTIF(L36:L43,AN8)</f>
        <v>7</v>
      </c>
      <c r="AP8" s="53"/>
      <c r="AQ8" s="54"/>
      <c r="AS8" s="34">
        <f>N8</f>
        <v>12</v>
      </c>
      <c r="AT8" s="34">
        <f>COUNTIF(L44:L50,AS8)</f>
        <v>7</v>
      </c>
      <c r="AU8" s="53"/>
      <c r="AV8" s="54"/>
    </row>
    <row r="9" spans="1:48" x14ac:dyDescent="0.3">
      <c r="A9" s="56">
        <v>11</v>
      </c>
      <c r="B9" s="56">
        <v>197</v>
      </c>
      <c r="C9" s="59">
        <v>21</v>
      </c>
      <c r="D9" s="56">
        <v>208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 t="e">
        <f>U9/(W4-U8)</f>
        <v>#DIV/0!</v>
      </c>
      <c r="W9" s="34" t="e">
        <f>IF(V9=0,0,(V9*((LOG(V9))/LOG(2))))</f>
        <v>#DIV/0!</v>
      </c>
      <c r="Y9" s="34">
        <f>N9</f>
        <v>21</v>
      </c>
      <c r="Z9" s="34">
        <f>COUNTIF(L14:L21,Y9)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COUNTIF(L22:L28,AD9)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COUNTIF(L29:L35,AI9)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COUNTIF(L36:L43,AN9)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COUNTIF(L44:L50,AS9)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11</v>
      </c>
      <c r="B10" s="56">
        <v>293</v>
      </c>
      <c r="C10" s="59">
        <v>21</v>
      </c>
      <c r="D10" s="56">
        <v>304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3</v>
      </c>
      <c r="P10" s="34">
        <f>O10/$Q$4</f>
        <v>6.8181818181818177E-2</v>
      </c>
      <c r="Q10" s="34">
        <f>IF(P10=0,0,(P10*((LOG(P10))/LOG(2))))</f>
        <v>-0.26416834894882779</v>
      </c>
      <c r="T10" s="34">
        <f>N10</f>
        <v>22</v>
      </c>
      <c r="U10" s="34">
        <f>COUNTIF(L7:L13,T10)</f>
        <v>0</v>
      </c>
      <c r="V10" s="34" t="e">
        <f>U10/(W4-U8)</f>
        <v>#DIV/0!</v>
      </c>
      <c r="W10" s="34" t="e">
        <f>IF(V10=0,0,(V10*((LOG(V10))/LOG(2))))</f>
        <v>#DIV/0!</v>
      </c>
      <c r="Y10" s="34">
        <f>N10</f>
        <v>22</v>
      </c>
      <c r="Z10" s="34">
        <f>COUNTIF(L14:L21,Y10)</f>
        <v>1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COUNTIF(L22:L28,AD10)</f>
        <v>2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COUNTIF(L29:L35,AI10)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COUNTIF(L36:L43,AN10)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COUNTIF(L44:L50,AS10)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390</v>
      </c>
      <c r="C11" s="59">
        <v>21</v>
      </c>
      <c r="D11" s="56">
        <v>430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 t="e">
        <f>U11/(W4-U8)</f>
        <v>#DIV/0!</v>
      </c>
      <c r="W11" s="34" t="e">
        <f>IF(V11=0,0,(V11*((LOG(V11))/LOG(2))))</f>
        <v>#DIV/0!</v>
      </c>
      <c r="Y11" s="34">
        <f>N11</f>
        <v>0</v>
      </c>
      <c r="Z11" s="34">
        <f>COUNTIF(L14:L21,Y11)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COUNTIF(L22:L28,AD11)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COUNTIF(L29:L35,AI11)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COUNTIF(L36:L43,AN11)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COUNTIF(L44:L50,AS11)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11</v>
      </c>
      <c r="B12" s="56">
        <v>518</v>
      </c>
      <c r="C12" s="59">
        <v>21</v>
      </c>
      <c r="D12" s="56">
        <v>526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 t="e">
        <f>U12/(W4-U8)</f>
        <v>#DIV/0!</v>
      </c>
      <c r="W12" s="34" t="e">
        <f>IF(V12=0,0,(V12*((LOG(V12))/LOG(2))))</f>
        <v>#DIV/0!</v>
      </c>
      <c r="Y12" s="34">
        <f>N12</f>
        <v>0</v>
      </c>
      <c r="Z12" s="34">
        <f>COUNTIF(L14:L21,Y12)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COUNTIF(L22:L28,AD12)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COUNTIF(L29:L35,AI12)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COUNTIF(L36:L43,AN12)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COUNTIF(L44:L50,AS12)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612</v>
      </c>
      <c r="C13" s="59">
        <v>21</v>
      </c>
      <c r="D13" s="56">
        <v>622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 t="e">
        <f>U13/(W4-U8)</f>
        <v>#DIV/0!</v>
      </c>
      <c r="W13" s="34" t="e">
        <f>IF(V13=0,0,(V13*((LOG(V13))/LOG(2))))</f>
        <v>#DIV/0!</v>
      </c>
      <c r="Y13" s="34">
        <f>N13</f>
        <v>0</v>
      </c>
      <c r="Z13" s="34">
        <f>COUNTIF(L14:L21,Y13)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COUNTIF(L22:L28,AD13)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COUNTIF(L29:L35,AI13)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COUNTIF(L36:L43,AN13)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COUNTIF(L44:L50,AS13)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7">
        <v>22</v>
      </c>
      <c r="B14" s="57">
        <v>720</v>
      </c>
      <c r="C14" s="60">
        <v>23</v>
      </c>
      <c r="D14" s="57">
        <v>739</v>
      </c>
      <c r="E14" s="60"/>
      <c r="F14" s="57"/>
      <c r="G14" s="63"/>
      <c r="H14" s="63"/>
      <c r="I14" s="39"/>
      <c r="J14" s="39"/>
      <c r="K14" s="49">
        <v>0</v>
      </c>
      <c r="L14">
        <v>22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 t="e">
        <f>U14/(W4-U8)</f>
        <v>#DIV/0!</v>
      </c>
      <c r="W14" s="34" t="e">
        <f>IF(V14=0,0,(V14*((LOG(V14))/LOG(2))))</f>
        <v>#DIV/0!</v>
      </c>
      <c r="Y14" s="34">
        <f>N14</f>
        <v>0</v>
      </c>
      <c r="Z14" s="34">
        <f>COUNTIF(L14:L21,Y14)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COUNTIF(L22:L28,AD14)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COUNTIF(L29:L35,AI14)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COUNTIF(L36:L43,AN14)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COUNTIF(L44:L50,AS14)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835</v>
      </c>
      <c r="C15" s="60">
        <v>21</v>
      </c>
      <c r="D15" s="57">
        <v>845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0.51324954369052544</v>
      </c>
      <c r="V15" t="e">
        <f>SUM(V7:V14)</f>
        <v>#DIV/0!</v>
      </c>
      <c r="W15" t="e">
        <f>-SUM(W7:W14)</f>
        <v>#DIV/0!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11</v>
      </c>
      <c r="B16" s="57">
        <v>931</v>
      </c>
      <c r="C16" s="60">
        <v>21</v>
      </c>
      <c r="D16" s="57">
        <v>941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9.4011534449557815E-2</v>
      </c>
      <c r="V16" s="27" t="s">
        <v>116</v>
      </c>
      <c r="W16" s="27" t="e">
        <f>W15/(LOG(W4)/LOG(2))</f>
        <v>#DIV/0!</v>
      </c>
      <c r="AA16" s="27" t="s">
        <v>119</v>
      </c>
      <c r="AB16" s="27">
        <f>AB15/(LOG(AB4)/LOG(2))</f>
        <v>0</v>
      </c>
      <c r="AF16" s="27" t="s">
        <v>120</v>
      </c>
      <c r="AG16" s="27">
        <f>AG15/(LOG(AG4)/LOG(2))</f>
        <v>0</v>
      </c>
      <c r="AK16" s="27" t="s">
        <v>121</v>
      </c>
      <c r="AL16" s="27" t="e">
        <f>AL15/(LOG(AL4)/LOG(2))</f>
        <v>#DIV/0!</v>
      </c>
      <c r="AP16" s="27" t="s">
        <v>122</v>
      </c>
      <c r="AQ16" s="27">
        <f>AQ15/(LOG(AQ4)/LOG(2))</f>
        <v>0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11</v>
      </c>
      <c r="B17" s="57">
        <v>1027</v>
      </c>
      <c r="C17" s="60">
        <v>21</v>
      </c>
      <c r="D17" s="57">
        <v>1037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1124</v>
      </c>
      <c r="C18" s="60">
        <v>21</v>
      </c>
      <c r="D18" s="57">
        <v>1134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1219</v>
      </c>
      <c r="C19" s="60">
        <v>21</v>
      </c>
      <c r="D19" s="57">
        <v>1228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1315</v>
      </c>
      <c r="C20" s="60">
        <v>21</v>
      </c>
      <c r="D20" s="57">
        <v>1322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COUNTIF(L7:L50,G3)</f>
        <v>40</v>
      </c>
      <c r="O20" s="38"/>
      <c r="P20" s="45">
        <v>7</v>
      </c>
      <c r="Q20" s="45">
        <v>8</v>
      </c>
      <c r="R20" s="45">
        <v>7</v>
      </c>
      <c r="S20" s="45">
        <v>7</v>
      </c>
      <c r="T20" s="45">
        <v>8</v>
      </c>
      <c r="U20" s="45">
        <v>7</v>
      </c>
      <c r="V20" s="44"/>
    </row>
    <row r="21" spans="1:22" x14ac:dyDescent="0.3">
      <c r="A21" s="57">
        <v>11</v>
      </c>
      <c r="B21" s="57">
        <v>1423</v>
      </c>
      <c r="C21" s="60">
        <v>21</v>
      </c>
      <c r="D21" s="57">
        <v>1432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1519</v>
      </c>
      <c r="C22" s="59">
        <v>21</v>
      </c>
      <c r="D22" s="56">
        <v>1526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22</v>
      </c>
      <c r="B23" s="56">
        <v>1632</v>
      </c>
      <c r="C23" s="59">
        <v>23</v>
      </c>
      <c r="D23" s="56">
        <v>1643</v>
      </c>
      <c r="E23" s="59"/>
      <c r="F23" s="56"/>
      <c r="G23" s="62"/>
      <c r="H23" s="62"/>
      <c r="I23" s="40"/>
      <c r="J23" s="40"/>
      <c r="K23" s="41">
        <v>0</v>
      </c>
      <c r="L23">
        <v>22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1738</v>
      </c>
      <c r="C24" s="59">
        <v>21</v>
      </c>
      <c r="D24" s="56">
        <v>1748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7</v>
      </c>
      <c r="Q24" s="45">
        <f>Z8</f>
        <v>7</v>
      </c>
      <c r="R24" s="45">
        <f>AE8</f>
        <v>5</v>
      </c>
      <c r="S24" s="45">
        <f>AJ8</f>
        <v>7</v>
      </c>
      <c r="T24" s="45">
        <f>AO8</f>
        <v>7</v>
      </c>
      <c r="U24" s="45">
        <f>AT8</f>
        <v>7</v>
      </c>
      <c r="V24" s="43"/>
    </row>
    <row r="25" spans="1:22" x14ac:dyDescent="0.3">
      <c r="A25" s="56">
        <v>22</v>
      </c>
      <c r="B25" s="56">
        <v>1867</v>
      </c>
      <c r="C25" s="59">
        <v>23</v>
      </c>
      <c r="D25" s="56">
        <v>1876</v>
      </c>
      <c r="E25" s="59"/>
      <c r="F25" s="56"/>
      <c r="G25" s="62"/>
      <c r="H25" s="62"/>
      <c r="I25" s="40"/>
      <c r="J25" s="40"/>
      <c r="K25" s="41">
        <v>0</v>
      </c>
      <c r="L25">
        <v>22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1972</v>
      </c>
      <c r="C26" s="59">
        <v>21</v>
      </c>
      <c r="D26" s="56">
        <v>1982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2068</v>
      </c>
      <c r="C27" s="59">
        <v>21</v>
      </c>
      <c r="D27" s="56">
        <v>2084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2170</v>
      </c>
      <c r="C28" s="59">
        <v>21</v>
      </c>
      <c r="D28" s="56">
        <v>2179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D13/P20</f>
        <v>88.857142857142861</v>
      </c>
      <c r="Q28">
        <f>(D21-D13)/Q20</f>
        <v>101.25</v>
      </c>
      <c r="R28">
        <f>(D28-D21)/R20</f>
        <v>106.71428571428571</v>
      </c>
      <c r="S28">
        <f>(D35-D28)/S20</f>
        <v>102.14285714285714</v>
      </c>
      <c r="T28">
        <f>(D43-D35)/T20</f>
        <v>95</v>
      </c>
      <c r="U28">
        <f>(D50-D43)/U20</f>
        <v>102.14285714285714</v>
      </c>
    </row>
    <row r="29" spans="1:22" x14ac:dyDescent="0.3">
      <c r="A29" s="57">
        <v>11</v>
      </c>
      <c r="B29" s="57">
        <v>2266</v>
      </c>
      <c r="C29" s="60">
        <v>21</v>
      </c>
      <c r="D29" s="57">
        <v>2275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2364</v>
      </c>
      <c r="C30" s="60">
        <v>21</v>
      </c>
      <c r="D30" s="57">
        <v>2378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2496</v>
      </c>
      <c r="C31" s="60">
        <v>21</v>
      </c>
      <c r="D31" s="57">
        <v>2505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2592</v>
      </c>
      <c r="C32" s="60">
        <v>21</v>
      </c>
      <c r="D32" s="57">
        <v>2599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2684</v>
      </c>
      <c r="C33" s="60">
        <v>21</v>
      </c>
      <c r="D33" s="57">
        <v>2694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2778</v>
      </c>
      <c r="C34" s="60">
        <v>21</v>
      </c>
      <c r="D34" s="57">
        <v>2788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2885</v>
      </c>
      <c r="C35" s="60">
        <v>21</v>
      </c>
      <c r="D35" s="57">
        <v>2894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6">
        <v>11</v>
      </c>
      <c r="B36" s="56">
        <v>2980</v>
      </c>
      <c r="C36" s="59">
        <v>21</v>
      </c>
      <c r="D36" s="56">
        <v>2990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3075</v>
      </c>
      <c r="C37" s="59">
        <v>21</v>
      </c>
      <c r="D37" s="56">
        <v>3083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3169</v>
      </c>
      <c r="C38" s="59">
        <v>21</v>
      </c>
      <c r="D38" s="56">
        <v>3179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3264</v>
      </c>
      <c r="C39" s="59">
        <v>21</v>
      </c>
      <c r="D39" s="56">
        <v>3274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3360</v>
      </c>
      <c r="C40" s="59">
        <v>21</v>
      </c>
      <c r="D40" s="56">
        <v>3369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3451</v>
      </c>
      <c r="C41" s="59">
        <v>12</v>
      </c>
      <c r="D41" s="56">
        <v>3455</v>
      </c>
      <c r="E41" s="59"/>
      <c r="F41" s="56"/>
      <c r="G41" s="62"/>
      <c r="H41" s="62"/>
      <c r="I41" s="40"/>
      <c r="J41" s="40"/>
      <c r="K41" s="41">
        <v>0</v>
      </c>
      <c r="L41">
        <v>11</v>
      </c>
    </row>
    <row r="42" spans="1:12" x14ac:dyDescent="0.3">
      <c r="A42" s="56">
        <v>11</v>
      </c>
      <c r="B42" s="56">
        <v>3551</v>
      </c>
      <c r="C42" s="59">
        <v>21</v>
      </c>
      <c r="D42" s="56">
        <v>3560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3645</v>
      </c>
      <c r="C43" s="59">
        <v>21</v>
      </c>
      <c r="D43" s="56">
        <v>3654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7">
        <v>11</v>
      </c>
      <c r="B44" s="57">
        <v>3739</v>
      </c>
      <c r="C44" s="60">
        <v>21</v>
      </c>
      <c r="D44" s="57">
        <v>3769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3863</v>
      </c>
      <c r="C45" s="60">
        <v>21</v>
      </c>
      <c r="D45" s="57">
        <v>3870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3955</v>
      </c>
      <c r="C46" s="60">
        <v>21</v>
      </c>
      <c r="D46" s="57">
        <v>3964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4059</v>
      </c>
      <c r="C47" s="60">
        <v>21</v>
      </c>
      <c r="D47" s="57">
        <v>4075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4161</v>
      </c>
      <c r="C48" s="60">
        <v>21</v>
      </c>
      <c r="D48" s="57">
        <v>4170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4257</v>
      </c>
      <c r="C49" s="60">
        <v>21</v>
      </c>
      <c r="D49" s="57">
        <v>4266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11</v>
      </c>
      <c r="B50" s="57">
        <v>4350</v>
      </c>
      <c r="C50" s="60">
        <v>21</v>
      </c>
      <c r="D50" s="57">
        <v>4369</v>
      </c>
      <c r="E50" s="60"/>
      <c r="F50" s="57"/>
      <c r="G50" s="63"/>
      <c r="H50" s="63"/>
      <c r="I50" s="39"/>
      <c r="J50" s="39"/>
      <c r="K50" s="49">
        <v>1</v>
      </c>
      <c r="L50">
        <v>12</v>
      </c>
    </row>
    <row r="51" spans="1:12" x14ac:dyDescent="0.3">
      <c r="A51" s="17"/>
      <c r="B51" s="17"/>
      <c r="C51" s="17"/>
      <c r="D51" s="17"/>
      <c r="E51" s="17"/>
      <c r="F51" s="17"/>
      <c r="G51" s="17"/>
      <c r="H5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138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43</v>
      </c>
      <c r="V3" s="25" t="s">
        <v>117</v>
      </c>
      <c r="W3">
        <f>COUNTA(L7:L13)</f>
        <v>7</v>
      </c>
      <c r="AA3" s="25" t="s">
        <v>117</v>
      </c>
      <c r="AB3">
        <f>COUNTA(L14:L20)</f>
        <v>7</v>
      </c>
      <c r="AF3" s="25" t="s">
        <v>117</v>
      </c>
      <c r="AG3">
        <f>COUNTA(L21:L28)</f>
        <v>8</v>
      </c>
      <c r="AK3" s="25" t="s">
        <v>117</v>
      </c>
      <c r="AL3">
        <f>COUNTA(L29:L35)</f>
        <v>7</v>
      </c>
      <c r="AP3" s="25" t="s">
        <v>117</v>
      </c>
      <c r="AQ3">
        <f>COUNTA(L36:L42)</f>
        <v>7</v>
      </c>
      <c r="AU3" s="25" t="s">
        <v>117</v>
      </c>
      <c r="AV3">
        <f>COUNTA(L43:L49)</f>
        <v>7</v>
      </c>
    </row>
    <row r="4" spans="1:48" x14ac:dyDescent="0.3">
      <c r="P4" s="25" t="s">
        <v>85</v>
      </c>
      <c r="Q4" s="26">
        <f>SUM(O7:O14)</f>
        <v>43</v>
      </c>
      <c r="V4" s="25" t="s">
        <v>118</v>
      </c>
      <c r="W4">
        <f>SUM(U7:U14)</f>
        <v>7</v>
      </c>
      <c r="AA4" s="25" t="s">
        <v>118</v>
      </c>
      <c r="AB4">
        <f>SUM(Z7:Z14)</f>
        <v>7</v>
      </c>
      <c r="AF4" s="25" t="s">
        <v>118</v>
      </c>
      <c r="AG4">
        <f>SUM(AE7:AE14)</f>
        <v>8</v>
      </c>
      <c r="AK4" s="25" t="s">
        <v>118</v>
      </c>
      <c r="AL4">
        <f>SUM(AJ7:AJ14)</f>
        <v>7</v>
      </c>
      <c r="AP4" s="25" t="s">
        <v>118</v>
      </c>
      <c r="AQ4">
        <f>SUM(AO7:AO14)</f>
        <v>7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5</v>
      </c>
      <c r="C7" s="58">
        <v>21</v>
      </c>
      <c r="D7" s="55">
        <v>18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3</v>
      </c>
      <c r="P7" s="34">
        <f>O7/$Q$4</f>
        <v>6.9767441860465115E-2</v>
      </c>
      <c r="Q7" s="34">
        <f>IF(P7=0,0,(P7*((LOG(P7))/LOG(2))))</f>
        <v>-0.26799783167308894</v>
      </c>
      <c r="T7" s="34">
        <f>N7</f>
        <v>11</v>
      </c>
      <c r="U7" s="34">
        <f>COUNTIF(L7:L13,T7)</f>
        <v>1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COUNTIF(L14:L20,Y7)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COUNTIF(L21:L28,AD7)</f>
        <v>1</v>
      </c>
      <c r="AF7" s="34">
        <f>AE7/(AG4-AE8)</f>
        <v>1</v>
      </c>
      <c r="AG7" s="34">
        <f>IF(AF7=0,0,(AF7*((LOG(AF7))/LOG(2))))</f>
        <v>0</v>
      </c>
      <c r="AI7" s="34">
        <f>N7</f>
        <v>11</v>
      </c>
      <c r="AJ7" s="34">
        <f>COUNTIF(L29:L35,AI7)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COUNTIF(L36:L42,AN7)</f>
        <v>1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COUNTIF(L43:L49,AS7)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11</v>
      </c>
      <c r="B8" s="56">
        <v>104</v>
      </c>
      <c r="C8" s="59">
        <v>21</v>
      </c>
      <c r="D8" s="56">
        <v>112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0.93023255813953487</v>
      </c>
      <c r="Q8" s="34">
        <f>IF(P8=0,0,(P8*((LOG(P8))/LOG(2))))</f>
        <v>-9.7057357967195917E-2</v>
      </c>
      <c r="T8" s="34">
        <f>N8</f>
        <v>12</v>
      </c>
      <c r="U8" s="34">
        <f>COUNTIF(L7:L13,T8)</f>
        <v>6</v>
      </c>
      <c r="V8" s="53"/>
      <c r="W8" s="54"/>
      <c r="Y8" s="34">
        <f>N8</f>
        <v>12</v>
      </c>
      <c r="Z8" s="34">
        <f>COUNTIF(L14:L20,Y8)</f>
        <v>7</v>
      </c>
      <c r="AA8" s="53"/>
      <c r="AB8" s="54"/>
      <c r="AD8" s="34">
        <f>N8</f>
        <v>12</v>
      </c>
      <c r="AE8" s="34">
        <f>COUNTIF(L21:L28,AD8)</f>
        <v>7</v>
      </c>
      <c r="AF8" s="53"/>
      <c r="AG8" s="54"/>
      <c r="AI8" s="34">
        <f>N8</f>
        <v>12</v>
      </c>
      <c r="AJ8" s="34">
        <f>COUNTIF(L29:L35,AI8)</f>
        <v>7</v>
      </c>
      <c r="AK8" s="53"/>
      <c r="AL8" s="54"/>
      <c r="AN8" s="34">
        <f>N8</f>
        <v>12</v>
      </c>
      <c r="AO8" s="34">
        <f>COUNTIF(L36:L42,AN8)</f>
        <v>6</v>
      </c>
      <c r="AP8" s="53"/>
      <c r="AQ8" s="54"/>
      <c r="AS8" s="34">
        <f>N8</f>
        <v>12</v>
      </c>
      <c r="AT8" s="34">
        <f>COUNTIF(L43:L49,AS8)</f>
        <v>7</v>
      </c>
      <c r="AU8" s="53"/>
      <c r="AV8" s="54"/>
    </row>
    <row r="9" spans="1:48" x14ac:dyDescent="0.3">
      <c r="A9" s="56">
        <v>11</v>
      </c>
      <c r="B9" s="56">
        <v>199</v>
      </c>
      <c r="C9" s="59">
        <v>21</v>
      </c>
      <c r="D9" s="56">
        <v>208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COUNTIF(L14:L20,Y9)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COUNTIF(L21:L28,AD9)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COUNTIF(L29:L35,AI9)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COUNTIF(L36:L42,AN9)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COUNTIF(L43:L49,AS9)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11</v>
      </c>
      <c r="B10" s="56">
        <v>294</v>
      </c>
      <c r="C10" s="59">
        <v>12</v>
      </c>
      <c r="D10" s="56">
        <v>308</v>
      </c>
      <c r="E10" s="59"/>
      <c r="F10" s="56"/>
      <c r="G10" s="62"/>
      <c r="H10" s="62"/>
      <c r="I10" s="40"/>
      <c r="J10" s="40"/>
      <c r="K10" s="41">
        <v>0</v>
      </c>
      <c r="L10">
        <v>11</v>
      </c>
      <c r="N10" s="34">
        <v>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22</v>
      </c>
      <c r="U10" s="34">
        <f>COUNTIF(L7:L13,T10)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COUNTIF(L14:L20,Y10)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COUNTIF(L21:L28,AD10)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COUNTIF(L29:L35,AI10)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COUNTIF(L36:L42,AN10)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COUNTIF(L43:L49,AS10)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412</v>
      </c>
      <c r="C11" s="59">
        <v>21</v>
      </c>
      <c r="D11" s="56">
        <v>423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COUNTIF(L14:L20,Y11)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COUNTIF(L21:L28,AD11)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COUNTIF(L29:L35,AI11)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COUNTIF(L36:L42,AN11)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COUNTIF(L43:L49,AS11)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11</v>
      </c>
      <c r="B12" s="56">
        <v>516</v>
      </c>
      <c r="C12" s="59">
        <v>21</v>
      </c>
      <c r="D12" s="56">
        <v>525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COUNTIF(L14:L20,Y12)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COUNTIF(L21:L28,AD12)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COUNTIF(L29:L35,AI12)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COUNTIF(L36:L42,AN12)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COUNTIF(L43:L49,AS12)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613</v>
      </c>
      <c r="C13" s="59">
        <v>21</v>
      </c>
      <c r="D13" s="56">
        <v>621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COUNTIF(L14:L20,Y13)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COUNTIF(L21:L28,AD13)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COUNTIF(L29:L35,AI13)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COUNTIF(L36:L42,AN13)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COUNTIF(L43:L49,AS13)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7">
        <v>11</v>
      </c>
      <c r="B14" s="57">
        <v>705</v>
      </c>
      <c r="C14" s="60">
        <v>21</v>
      </c>
      <c r="D14" s="57">
        <v>715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COUNTIF(L14:L20,Y14)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COUNTIF(L21:L28,AD14)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COUNTIF(L29:L35,AI14)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COUNTIF(L36:L42,AN14)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COUNTIF(L43:L49,AS14)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800</v>
      </c>
      <c r="C15" s="60">
        <v>21</v>
      </c>
      <c r="D15" s="57">
        <v>809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0.36505518964028483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11</v>
      </c>
      <c r="B16" s="57">
        <v>897</v>
      </c>
      <c r="C16" s="60">
        <v>21</v>
      </c>
      <c r="D16" s="57">
        <v>906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6.7275594933687746E-2</v>
      </c>
      <c r="V16" s="27" t="s">
        <v>116</v>
      </c>
      <c r="W16" s="27">
        <f>W15/(LOG(W4)/LOG(2))</f>
        <v>0</v>
      </c>
      <c r="AA16" s="27" t="s">
        <v>119</v>
      </c>
      <c r="AB16" s="27" t="e">
        <f>AB15/(LOG(AB4)/LOG(2))</f>
        <v>#DIV/0!</v>
      </c>
      <c r="AF16" s="27" t="s">
        <v>120</v>
      </c>
      <c r="AG16" s="27">
        <f>AG15/(LOG(AG4)/LOG(2))</f>
        <v>0</v>
      </c>
      <c r="AK16" s="27" t="s">
        <v>121</v>
      </c>
      <c r="AL16" s="27" t="e">
        <f>AL15/(LOG(AL4)/LOG(2))</f>
        <v>#DIV/0!</v>
      </c>
      <c r="AP16" s="27" t="s">
        <v>122</v>
      </c>
      <c r="AQ16" s="27">
        <f>AQ15/(LOG(AQ4)/LOG(2))</f>
        <v>0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11</v>
      </c>
      <c r="B17" s="57">
        <v>992</v>
      </c>
      <c r="C17" s="60">
        <v>21</v>
      </c>
      <c r="D17" s="57">
        <v>1000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1085</v>
      </c>
      <c r="C18" s="60">
        <v>21</v>
      </c>
      <c r="D18" s="57">
        <v>1093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1178</v>
      </c>
      <c r="C19" s="60">
        <v>21</v>
      </c>
      <c r="D19" s="57">
        <v>1188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1275</v>
      </c>
      <c r="C20" s="60">
        <v>21</v>
      </c>
      <c r="D20" s="57">
        <v>1294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COUNTIF(L7:L49,G3)</f>
        <v>40</v>
      </c>
      <c r="O20" s="38"/>
      <c r="P20" s="45">
        <v>7</v>
      </c>
      <c r="Q20" s="45">
        <v>7</v>
      </c>
      <c r="R20" s="45">
        <v>8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11</v>
      </c>
      <c r="B21" s="56">
        <v>1381</v>
      </c>
      <c r="C21" s="59">
        <v>12</v>
      </c>
      <c r="D21" s="56">
        <v>1388</v>
      </c>
      <c r="E21" s="59"/>
      <c r="F21" s="56"/>
      <c r="G21" s="62"/>
      <c r="H21" s="62"/>
      <c r="I21" s="40"/>
      <c r="J21" s="40"/>
      <c r="K21" s="41">
        <v>0</v>
      </c>
      <c r="L21">
        <v>11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1485</v>
      </c>
      <c r="C22" s="59">
        <v>21</v>
      </c>
      <c r="D22" s="56">
        <v>1495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1579</v>
      </c>
      <c r="C23" s="59">
        <v>21</v>
      </c>
      <c r="D23" s="56">
        <v>1595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1685</v>
      </c>
      <c r="C24" s="59">
        <v>21</v>
      </c>
      <c r="D24" s="56">
        <v>1695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6</v>
      </c>
      <c r="Q24" s="45">
        <f>Z8</f>
        <v>7</v>
      </c>
      <c r="R24" s="45">
        <f>AE8</f>
        <v>7</v>
      </c>
      <c r="S24" s="45">
        <f>AJ8</f>
        <v>7</v>
      </c>
      <c r="T24" s="45">
        <f>AO8</f>
        <v>6</v>
      </c>
      <c r="U24" s="45">
        <f>AT8</f>
        <v>7</v>
      </c>
      <c r="V24" s="43"/>
    </row>
    <row r="25" spans="1:22" x14ac:dyDescent="0.3">
      <c r="A25" s="56">
        <v>11</v>
      </c>
      <c r="B25" s="56">
        <v>1781</v>
      </c>
      <c r="C25" s="59">
        <v>21</v>
      </c>
      <c r="D25" s="56">
        <v>1790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1874</v>
      </c>
      <c r="C26" s="59">
        <v>21</v>
      </c>
      <c r="D26" s="56">
        <v>1884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1969</v>
      </c>
      <c r="C27" s="59">
        <v>21</v>
      </c>
      <c r="D27" s="56">
        <v>1979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2065</v>
      </c>
      <c r="C28" s="59">
        <v>21</v>
      </c>
      <c r="D28" s="56">
        <v>2073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D13/P20</f>
        <v>88.714285714285708</v>
      </c>
      <c r="Q28">
        <f>(D20-D13)/Q20</f>
        <v>96.142857142857139</v>
      </c>
      <c r="R28">
        <f>(D28-D20)/R20</f>
        <v>97.375</v>
      </c>
      <c r="S28">
        <f>(D35-D28)/S20</f>
        <v>94.285714285714292</v>
      </c>
      <c r="T28">
        <f>(D42-D35)/T20</f>
        <v>95.285714285714292</v>
      </c>
      <c r="U28">
        <f>(D49-D42)/U20</f>
        <v>99.142857142857139</v>
      </c>
    </row>
    <row r="29" spans="1:22" x14ac:dyDescent="0.3">
      <c r="A29" s="57">
        <v>11</v>
      </c>
      <c r="B29" s="57">
        <v>2159</v>
      </c>
      <c r="C29" s="60">
        <v>21</v>
      </c>
      <c r="D29" s="57">
        <v>2167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2253</v>
      </c>
      <c r="C30" s="60">
        <v>21</v>
      </c>
      <c r="D30" s="57">
        <v>2260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2344</v>
      </c>
      <c r="C31" s="60">
        <v>21</v>
      </c>
      <c r="D31" s="57">
        <v>2353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2438</v>
      </c>
      <c r="C32" s="60">
        <v>21</v>
      </c>
      <c r="D32" s="57">
        <v>2447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2531</v>
      </c>
      <c r="C33" s="60">
        <v>21</v>
      </c>
      <c r="D33" s="57">
        <v>2541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2627</v>
      </c>
      <c r="C34" s="60">
        <v>21</v>
      </c>
      <c r="D34" s="57">
        <v>2637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2724</v>
      </c>
      <c r="C35" s="60">
        <v>21</v>
      </c>
      <c r="D35" s="57">
        <v>2733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6">
        <v>11</v>
      </c>
      <c r="B36" s="56">
        <v>2815</v>
      </c>
      <c r="C36" s="59">
        <v>12</v>
      </c>
      <c r="D36" s="56">
        <v>2819</v>
      </c>
      <c r="E36" s="59"/>
      <c r="F36" s="56"/>
      <c r="G36" s="62"/>
      <c r="H36" s="62"/>
      <c r="I36" s="40"/>
      <c r="J36" s="40"/>
      <c r="K36" s="41">
        <v>0</v>
      </c>
      <c r="L36">
        <v>11</v>
      </c>
    </row>
    <row r="37" spans="1:12" x14ac:dyDescent="0.3">
      <c r="A37" s="56">
        <v>11</v>
      </c>
      <c r="B37" s="56">
        <v>2915</v>
      </c>
      <c r="C37" s="59">
        <v>21</v>
      </c>
      <c r="D37" s="56">
        <v>2923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3009</v>
      </c>
      <c r="C38" s="59">
        <v>21</v>
      </c>
      <c r="D38" s="56">
        <v>3019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3106</v>
      </c>
      <c r="C39" s="59">
        <v>21</v>
      </c>
      <c r="D39" s="56">
        <v>3115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3201</v>
      </c>
      <c r="C40" s="59">
        <v>21</v>
      </c>
      <c r="D40" s="56">
        <v>3210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3295</v>
      </c>
      <c r="C41" s="59">
        <v>21</v>
      </c>
      <c r="D41" s="56">
        <v>3304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3390</v>
      </c>
      <c r="C42" s="59">
        <v>21</v>
      </c>
      <c r="D42" s="56">
        <v>3400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7">
        <v>11</v>
      </c>
      <c r="B43" s="57">
        <v>3487</v>
      </c>
      <c r="C43" s="60">
        <v>21</v>
      </c>
      <c r="D43" s="57">
        <v>3507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3595</v>
      </c>
      <c r="C44" s="60">
        <v>21</v>
      </c>
      <c r="D44" s="57">
        <v>3604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3692</v>
      </c>
      <c r="C45" s="60">
        <v>21</v>
      </c>
      <c r="D45" s="57">
        <v>3701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3788</v>
      </c>
      <c r="C46" s="60">
        <v>21</v>
      </c>
      <c r="D46" s="57">
        <v>3797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3886</v>
      </c>
      <c r="C47" s="60">
        <v>21</v>
      </c>
      <c r="D47" s="57">
        <v>3895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3980</v>
      </c>
      <c r="C48" s="60">
        <v>21</v>
      </c>
      <c r="D48" s="57">
        <v>3999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4084</v>
      </c>
      <c r="C49" s="60">
        <v>21</v>
      </c>
      <c r="D49" s="57">
        <v>4094</v>
      </c>
      <c r="E49" s="60"/>
      <c r="F49" s="57"/>
      <c r="G49" s="63"/>
      <c r="H49" s="63"/>
      <c r="I49" s="39"/>
      <c r="J49" s="39"/>
      <c r="K49" s="49">
        <v>1</v>
      </c>
      <c r="L49">
        <v>12</v>
      </c>
    </row>
    <row r="50" spans="1:12" x14ac:dyDescent="0.3">
      <c r="A50" s="17"/>
      <c r="B50" s="17"/>
      <c r="C50" s="17"/>
      <c r="D50" s="17"/>
      <c r="E50" s="17"/>
      <c r="F50" s="17"/>
      <c r="G50" s="17"/>
      <c r="H5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139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42</v>
      </c>
      <c r="V3" s="25" t="s">
        <v>117</v>
      </c>
      <c r="W3">
        <f>COUNTA(L7:L13)</f>
        <v>7</v>
      </c>
      <c r="AA3" s="25" t="s">
        <v>117</v>
      </c>
      <c r="AB3">
        <f>COUNTA(L14:L20)</f>
        <v>7</v>
      </c>
      <c r="AF3" s="25" t="s">
        <v>117</v>
      </c>
      <c r="AG3">
        <f>COUNTA(L21:L27)</f>
        <v>7</v>
      </c>
      <c r="AK3" s="25" t="s">
        <v>117</v>
      </c>
      <c r="AL3">
        <f>COUNTA(L28:L34)</f>
        <v>7</v>
      </c>
      <c r="AP3" s="25" t="s">
        <v>117</v>
      </c>
      <c r="AQ3">
        <f>COUNTA(L35:L41)</f>
        <v>7</v>
      </c>
      <c r="AU3" s="25" t="s">
        <v>117</v>
      </c>
      <c r="AV3">
        <f>COUNTA(L42:L48)</f>
        <v>7</v>
      </c>
    </row>
    <row r="4" spans="1:48" x14ac:dyDescent="0.3">
      <c r="P4" s="25" t="s">
        <v>85</v>
      </c>
      <c r="Q4" s="26">
        <f>SUM(O7:O14)</f>
        <v>42</v>
      </c>
      <c r="V4" s="25" t="s">
        <v>118</v>
      </c>
      <c r="W4">
        <f>SUM(U7:U14)</f>
        <v>7</v>
      </c>
      <c r="AA4" s="25" t="s">
        <v>118</v>
      </c>
      <c r="AB4">
        <f>SUM(Z7:Z14)</f>
        <v>7</v>
      </c>
      <c r="AF4" s="25" t="s">
        <v>118</v>
      </c>
      <c r="AG4">
        <f>SUM(AE7:AE14)</f>
        <v>7</v>
      </c>
      <c r="AK4" s="25" t="s">
        <v>118</v>
      </c>
      <c r="AL4">
        <f>SUM(AJ7:AJ14)</f>
        <v>7</v>
      </c>
      <c r="AP4" s="25" t="s">
        <v>118</v>
      </c>
      <c r="AQ4">
        <f>SUM(AO7:AO14)</f>
        <v>7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11</v>
      </c>
      <c r="B7" s="55">
        <v>10</v>
      </c>
      <c r="C7" s="58">
        <v>21</v>
      </c>
      <c r="D7" s="55">
        <v>19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1</v>
      </c>
      <c r="P7" s="34">
        <f>O7/$Q$4</f>
        <v>2.3809523809523808E-2</v>
      </c>
      <c r="Q7" s="34">
        <f>IF(P7=0,0,(P7*((LOG(P7))/LOG(2))))</f>
        <v>-0.12838851006616095</v>
      </c>
      <c r="T7" s="34">
        <f>N7</f>
        <v>11</v>
      </c>
      <c r="U7" s="34">
        <f>COUNTIF(L7:L13,T7)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COUNTIF(L14:L20,Y7)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COUNTIF(L21:L27,AD7)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COUNTIF(L28:L34,AI7)</f>
        <v>1</v>
      </c>
      <c r="AK7" s="34">
        <f>AJ7/(AL4-AJ8)</f>
        <v>1</v>
      </c>
      <c r="AL7" s="34">
        <f>IF(AK7=0,0,(AK7*((LOG(AK7))/LOG(2))))</f>
        <v>0</v>
      </c>
      <c r="AN7" s="34">
        <f>N7</f>
        <v>11</v>
      </c>
      <c r="AO7" s="34">
        <f>COUNTIF(L35:L41,AN7)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COUNTIF(L42:L48,AS7)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11</v>
      </c>
      <c r="B8" s="56">
        <v>105</v>
      </c>
      <c r="C8" s="59">
        <v>21</v>
      </c>
      <c r="D8" s="56">
        <v>114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40</v>
      </c>
      <c r="P8" s="34">
        <f>O8/$Q$4</f>
        <v>0.95238095238095233</v>
      </c>
      <c r="Q8" s="34">
        <f>IF(P8=0,0,(P8*((LOG(P8))/LOG(2))))</f>
        <v>-6.7037455134664775E-2</v>
      </c>
      <c r="T8" s="34">
        <f>N8</f>
        <v>12</v>
      </c>
      <c r="U8" s="34">
        <f>COUNTIF(L7:L13,T8)</f>
        <v>6</v>
      </c>
      <c r="V8" s="53"/>
      <c r="W8" s="54"/>
      <c r="Y8" s="34">
        <f>N8</f>
        <v>12</v>
      </c>
      <c r="Z8" s="34">
        <f>COUNTIF(L14:L20,Y8)</f>
        <v>7</v>
      </c>
      <c r="AA8" s="53"/>
      <c r="AB8" s="54"/>
      <c r="AD8" s="34">
        <f>N8</f>
        <v>12</v>
      </c>
      <c r="AE8" s="34">
        <f>COUNTIF(L21:L27,AD8)</f>
        <v>7</v>
      </c>
      <c r="AF8" s="53"/>
      <c r="AG8" s="54"/>
      <c r="AI8" s="34">
        <f>N8</f>
        <v>12</v>
      </c>
      <c r="AJ8" s="34">
        <f>COUNTIF(L28:L34,AI8)</f>
        <v>6</v>
      </c>
      <c r="AK8" s="53"/>
      <c r="AL8" s="54"/>
      <c r="AN8" s="34">
        <f>N8</f>
        <v>12</v>
      </c>
      <c r="AO8" s="34">
        <f>COUNTIF(L35:L41,AN8)</f>
        <v>7</v>
      </c>
      <c r="AP8" s="53"/>
      <c r="AQ8" s="54"/>
      <c r="AS8" s="34">
        <f>N8</f>
        <v>12</v>
      </c>
      <c r="AT8" s="34">
        <f>COUNTIF(L42:L48,AS8)</f>
        <v>7</v>
      </c>
      <c r="AU8" s="53"/>
      <c r="AV8" s="54"/>
    </row>
    <row r="9" spans="1:48" x14ac:dyDescent="0.3">
      <c r="A9" s="56">
        <v>22</v>
      </c>
      <c r="B9" s="56">
        <v>222</v>
      </c>
      <c r="C9" s="59">
        <v>23</v>
      </c>
      <c r="D9" s="56">
        <v>232</v>
      </c>
      <c r="E9" s="59"/>
      <c r="F9" s="56"/>
      <c r="G9" s="62"/>
      <c r="H9" s="62"/>
      <c r="I9" s="40"/>
      <c r="J9" s="40"/>
      <c r="K9" s="41">
        <v>0</v>
      </c>
      <c r="L9">
        <v>22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COUNTIF(L14:L20,Y9)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COUNTIF(L21:L27,AD9)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COUNTIF(L28:L34,AI9)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COUNTIF(L35:L41,AN9)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COUNTIF(L42:L48,AS9)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11</v>
      </c>
      <c r="B10" s="56">
        <v>326</v>
      </c>
      <c r="C10" s="59">
        <v>21</v>
      </c>
      <c r="D10" s="56">
        <v>336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1</v>
      </c>
      <c r="P10" s="34">
        <f>O10/$Q$4</f>
        <v>2.3809523809523808E-2</v>
      </c>
      <c r="Q10" s="34">
        <f>IF(P10=0,0,(P10*((LOG(P10))/LOG(2))))</f>
        <v>-0.12838851006616095</v>
      </c>
      <c r="T10" s="34">
        <f>N10</f>
        <v>22</v>
      </c>
      <c r="U10" s="34">
        <f>COUNTIF(L7:L13,T10)</f>
        <v>1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COUNTIF(L14:L20,Y10)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COUNTIF(L21:L27,AD10)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COUNTIF(L28:L34,AI10)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COUNTIF(L35:L41,AN10)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COUNTIF(L42:L48,AS10)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422</v>
      </c>
      <c r="C11" s="59">
        <v>21</v>
      </c>
      <c r="D11" s="56">
        <v>432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COUNTIF(L14:L20,Y11)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COUNTIF(L21:L27,AD11)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COUNTIF(L28:L34,AI11)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COUNTIF(L35:L41,AN11)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COUNTIF(L42:L48,AS11)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11</v>
      </c>
      <c r="B12" s="56">
        <v>517</v>
      </c>
      <c r="C12" s="59">
        <v>21</v>
      </c>
      <c r="D12" s="56">
        <v>547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COUNTIF(L14:L20,Y12)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COUNTIF(L21:L27,AD12)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COUNTIF(L28:L34,AI12)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COUNTIF(L35:L41,AN12)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COUNTIF(L42:L48,AS12)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633</v>
      </c>
      <c r="C13" s="59">
        <v>21</v>
      </c>
      <c r="D13" s="56">
        <v>640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COUNTIF(L14:L20,Y13)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COUNTIF(L21:L27,AD13)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COUNTIF(L28:L34,AI13)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COUNTIF(L35:L41,AN13)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COUNTIF(L42:L48,AS13)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7">
        <v>11</v>
      </c>
      <c r="B14" s="57">
        <v>724</v>
      </c>
      <c r="C14" s="60">
        <v>21</v>
      </c>
      <c r="D14" s="57">
        <v>734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COUNTIF(L14:L20,Y14)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COUNTIF(L21:L27,AD14)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COUNTIF(L28:L34,AI14)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COUNTIF(L35:L41,AN14)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COUNTIF(L42:L48,AS14)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821</v>
      </c>
      <c r="C15" s="60">
        <v>21</v>
      </c>
      <c r="D15" s="57">
        <v>831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0.3238144752669867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0</v>
      </c>
      <c r="AP15" t="e">
        <f>SUM(AP7:AP14)</f>
        <v>#DIV/0!</v>
      </c>
      <c r="AQ15" t="e">
        <f>-SUM(AQ7:AQ14)</f>
        <v>#DIV/0!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11</v>
      </c>
      <c r="B16" s="57">
        <v>916</v>
      </c>
      <c r="C16" s="60">
        <v>21</v>
      </c>
      <c r="D16" s="57">
        <v>925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89</v>
      </c>
      <c r="Q16" s="27">
        <f>Q15/(LOG(Q4)/LOG(2))</f>
        <v>6.0051078206022804E-2</v>
      </c>
      <c r="V16" s="27" t="s">
        <v>116</v>
      </c>
      <c r="W16" s="27">
        <f>W15/(LOG(W4)/LOG(2))</f>
        <v>0</v>
      </c>
      <c r="AA16" s="27" t="s">
        <v>119</v>
      </c>
      <c r="AB16" s="27" t="e">
        <f>AB15/(LOG(AB4)/LOG(2))</f>
        <v>#DIV/0!</v>
      </c>
      <c r="AF16" s="27" t="s">
        <v>120</v>
      </c>
      <c r="AG16" s="27" t="e">
        <f>AG15/(LOG(AG4)/LOG(2))</f>
        <v>#DIV/0!</v>
      </c>
      <c r="AK16" s="27" t="s">
        <v>121</v>
      </c>
      <c r="AL16" s="27">
        <f>AL15/(LOG(AL4)/LOG(2))</f>
        <v>0</v>
      </c>
      <c r="AP16" s="27" t="s">
        <v>122</v>
      </c>
      <c r="AQ16" s="27" t="e">
        <f>AQ15/(LOG(AQ4)/LOG(2))</f>
        <v>#DIV/0!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11</v>
      </c>
      <c r="B17" s="57">
        <v>1013</v>
      </c>
      <c r="C17" s="60">
        <v>21</v>
      </c>
      <c r="D17" s="57">
        <v>1022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1109</v>
      </c>
      <c r="C18" s="60">
        <v>21</v>
      </c>
      <c r="D18" s="57">
        <v>1118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1203</v>
      </c>
      <c r="C19" s="60">
        <v>21</v>
      </c>
      <c r="D19" s="57">
        <v>1213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1297</v>
      </c>
      <c r="C20" s="60">
        <v>21</v>
      </c>
      <c r="D20" s="57">
        <v>1305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COUNTIF(L7:L48,G3)</f>
        <v>40</v>
      </c>
      <c r="O20" s="38"/>
      <c r="P20" s="45">
        <v>7</v>
      </c>
      <c r="Q20" s="45">
        <v>7</v>
      </c>
      <c r="R20" s="45">
        <v>7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11</v>
      </c>
      <c r="B21" s="56">
        <v>1390</v>
      </c>
      <c r="C21" s="59">
        <v>21</v>
      </c>
      <c r="D21" s="56">
        <v>1399</v>
      </c>
      <c r="E21" s="59"/>
      <c r="F21" s="56"/>
      <c r="G21" s="62"/>
      <c r="H21" s="62"/>
      <c r="I21" s="40"/>
      <c r="J21" s="40"/>
      <c r="K21" s="41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1485</v>
      </c>
      <c r="C22" s="59">
        <v>21</v>
      </c>
      <c r="D22" s="56">
        <v>1494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1579</v>
      </c>
      <c r="C23" s="59">
        <v>21</v>
      </c>
      <c r="D23" s="56">
        <v>1589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1676</v>
      </c>
      <c r="C24" s="59">
        <v>21</v>
      </c>
      <c r="D24" s="56">
        <v>1683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6</v>
      </c>
      <c r="Q24" s="45">
        <f>Z8</f>
        <v>7</v>
      </c>
      <c r="R24" s="45">
        <f>AE8</f>
        <v>7</v>
      </c>
      <c r="S24" s="45">
        <f>AJ8</f>
        <v>6</v>
      </c>
      <c r="T24" s="45">
        <f>AO8</f>
        <v>7</v>
      </c>
      <c r="U24" s="45">
        <f>AT8</f>
        <v>7</v>
      </c>
      <c r="V24" s="43"/>
    </row>
    <row r="25" spans="1:22" x14ac:dyDescent="0.3">
      <c r="A25" s="56">
        <v>11</v>
      </c>
      <c r="B25" s="56">
        <v>1769</v>
      </c>
      <c r="C25" s="59">
        <v>21</v>
      </c>
      <c r="D25" s="56">
        <v>1778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1862</v>
      </c>
      <c r="C26" s="59">
        <v>21</v>
      </c>
      <c r="D26" s="56">
        <v>1880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1965</v>
      </c>
      <c r="C27" s="59">
        <v>21</v>
      </c>
      <c r="D27" s="56">
        <v>1974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2061</v>
      </c>
      <c r="C28" s="60">
        <v>21</v>
      </c>
      <c r="D28" s="57">
        <v>2071</v>
      </c>
      <c r="E28" s="60"/>
      <c r="F28" s="57"/>
      <c r="G28" s="63"/>
      <c r="H28" s="63"/>
      <c r="I28" s="39"/>
      <c r="J28" s="39"/>
      <c r="K28" s="49">
        <v>0</v>
      </c>
      <c r="L28">
        <v>12</v>
      </c>
      <c r="N28" s="39"/>
      <c r="O28" s="48" t="s">
        <v>109</v>
      </c>
      <c r="P28">
        <f>D13/P20</f>
        <v>91.428571428571431</v>
      </c>
      <c r="Q28">
        <f>(D20-D13)/Q20</f>
        <v>95</v>
      </c>
      <c r="R28">
        <f>(D27-D20)/R20</f>
        <v>95.571428571428569</v>
      </c>
      <c r="S28">
        <f>(D34-D27)/S20</f>
        <v>99.428571428571431</v>
      </c>
      <c r="T28">
        <f>(D41-D34)/T20</f>
        <v>95.714285714285708</v>
      </c>
      <c r="U28">
        <f>(D48-D41)/U20</f>
        <v>97.428571428571431</v>
      </c>
    </row>
    <row r="29" spans="1:22" x14ac:dyDescent="0.3">
      <c r="A29" s="57">
        <v>11</v>
      </c>
      <c r="B29" s="57">
        <v>2156</v>
      </c>
      <c r="C29" s="60">
        <v>21</v>
      </c>
      <c r="D29" s="57">
        <v>2166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2262</v>
      </c>
      <c r="C30" s="60">
        <v>21</v>
      </c>
      <c r="D30" s="57">
        <v>2269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2354</v>
      </c>
      <c r="C31" s="60">
        <v>21</v>
      </c>
      <c r="D31" s="57">
        <v>2364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2448</v>
      </c>
      <c r="C32" s="60">
        <v>21</v>
      </c>
      <c r="D32" s="57">
        <v>2477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2559</v>
      </c>
      <c r="C33" s="60">
        <v>12</v>
      </c>
      <c r="D33" s="57">
        <v>2566</v>
      </c>
      <c r="E33" s="60"/>
      <c r="F33" s="57"/>
      <c r="G33" s="63"/>
      <c r="H33" s="63"/>
      <c r="I33" s="39"/>
      <c r="J33" s="39"/>
      <c r="K33" s="49">
        <v>0</v>
      </c>
      <c r="L33">
        <v>11</v>
      </c>
    </row>
    <row r="34" spans="1:12" x14ac:dyDescent="0.3">
      <c r="A34" s="57">
        <v>11</v>
      </c>
      <c r="B34" s="57">
        <v>2662</v>
      </c>
      <c r="C34" s="60">
        <v>21</v>
      </c>
      <c r="D34" s="57">
        <v>2670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6">
        <v>11</v>
      </c>
      <c r="B35" s="56">
        <v>2756</v>
      </c>
      <c r="C35" s="59">
        <v>21</v>
      </c>
      <c r="D35" s="56">
        <v>2765</v>
      </c>
      <c r="E35" s="59"/>
      <c r="F35" s="56"/>
      <c r="G35" s="62"/>
      <c r="H35" s="62"/>
      <c r="I35" s="40"/>
      <c r="J35" s="40"/>
      <c r="K35" s="41">
        <v>0</v>
      </c>
      <c r="L35">
        <v>12</v>
      </c>
    </row>
    <row r="36" spans="1:12" x14ac:dyDescent="0.3">
      <c r="A36" s="56">
        <v>11</v>
      </c>
      <c r="B36" s="56">
        <v>2849</v>
      </c>
      <c r="C36" s="59">
        <v>21</v>
      </c>
      <c r="D36" s="56">
        <v>2858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2943</v>
      </c>
      <c r="C37" s="59">
        <v>21</v>
      </c>
      <c r="D37" s="56">
        <v>2963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3046</v>
      </c>
      <c r="C38" s="59">
        <v>21</v>
      </c>
      <c r="D38" s="56">
        <v>3056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3141</v>
      </c>
      <c r="C39" s="59">
        <v>21</v>
      </c>
      <c r="D39" s="56">
        <v>3150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3238</v>
      </c>
      <c r="C40" s="59">
        <v>21</v>
      </c>
      <c r="D40" s="56">
        <v>3247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3332</v>
      </c>
      <c r="C41" s="59">
        <v>21</v>
      </c>
      <c r="D41" s="56">
        <v>3340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7">
        <v>11</v>
      </c>
      <c r="B42" s="57">
        <v>3425</v>
      </c>
      <c r="C42" s="60">
        <v>21</v>
      </c>
      <c r="D42" s="57">
        <v>3435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11</v>
      </c>
      <c r="B43" s="57">
        <v>3520</v>
      </c>
      <c r="C43" s="60">
        <v>21</v>
      </c>
      <c r="D43" s="57">
        <v>3529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3613</v>
      </c>
      <c r="C44" s="60">
        <v>21</v>
      </c>
      <c r="D44" s="57">
        <v>3623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3706</v>
      </c>
      <c r="C45" s="60">
        <v>21</v>
      </c>
      <c r="D45" s="57">
        <v>3716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3800</v>
      </c>
      <c r="C46" s="60">
        <v>21</v>
      </c>
      <c r="D46" s="57">
        <v>3822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3907</v>
      </c>
      <c r="C47" s="60">
        <v>21</v>
      </c>
      <c r="D47" s="57">
        <v>3924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4013</v>
      </c>
      <c r="C48" s="60">
        <v>21</v>
      </c>
      <c r="D48" s="57">
        <v>4022</v>
      </c>
      <c r="E48" s="60"/>
      <c r="F48" s="57"/>
      <c r="G48" s="63"/>
      <c r="H48" s="63"/>
      <c r="I48" s="39"/>
      <c r="J48" s="39"/>
      <c r="K48" s="49">
        <v>1</v>
      </c>
      <c r="L48">
        <v>12</v>
      </c>
    </row>
    <row r="49" spans="1:8" x14ac:dyDescent="0.3">
      <c r="A49" s="17"/>
      <c r="B49" s="17"/>
      <c r="C49" s="17"/>
      <c r="D49" s="17"/>
      <c r="E49" s="17"/>
      <c r="F49" s="17"/>
      <c r="G49" s="17"/>
      <c r="H4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140</v>
      </c>
    </row>
    <row r="2" spans="1:48" x14ac:dyDescent="0.3">
      <c r="A2" t="s">
        <v>79</v>
      </c>
      <c r="B2" s="33" t="s">
        <v>80</v>
      </c>
      <c r="C2" s="33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12</v>
      </c>
      <c r="P3" s="25" t="s">
        <v>84</v>
      </c>
      <c r="Q3" s="26">
        <f>4994-COUNTBLANK(L7:L5000)</f>
        <v>45</v>
      </c>
      <c r="V3" s="25" t="s">
        <v>117</v>
      </c>
      <c r="W3">
        <f>COUNTA(L7:L14)</f>
        <v>8</v>
      </c>
      <c r="AA3" s="25" t="s">
        <v>117</v>
      </c>
      <c r="AB3">
        <f>COUNTA(L15:L21)</f>
        <v>7</v>
      </c>
      <c r="AF3" s="25" t="s">
        <v>117</v>
      </c>
      <c r="AG3">
        <f>COUNTA(L22:L29)</f>
        <v>8</v>
      </c>
      <c r="AK3" s="25" t="s">
        <v>117</v>
      </c>
      <c r="AL3">
        <f>COUNTA(L30:L36)</f>
        <v>7</v>
      </c>
      <c r="AP3" s="25" t="s">
        <v>117</v>
      </c>
      <c r="AQ3">
        <f>COUNTA(L37:L44)</f>
        <v>8</v>
      </c>
      <c r="AU3" s="25" t="s">
        <v>117</v>
      </c>
      <c r="AV3">
        <f>COUNTA(L45:L51)</f>
        <v>7</v>
      </c>
    </row>
    <row r="4" spans="1:48" x14ac:dyDescent="0.3">
      <c r="P4" s="25" t="s">
        <v>85</v>
      </c>
      <c r="Q4" s="26">
        <f>SUM(O7:O14)</f>
        <v>45</v>
      </c>
      <c r="V4" s="25" t="s">
        <v>118</v>
      </c>
      <c r="W4">
        <f>SUM(U7:U14)</f>
        <v>8</v>
      </c>
      <c r="AA4" s="25" t="s">
        <v>118</v>
      </c>
      <c r="AB4">
        <f>SUM(Z7:Z14)</f>
        <v>7</v>
      </c>
      <c r="AF4" s="25" t="s">
        <v>118</v>
      </c>
      <c r="AG4">
        <f>SUM(AE7:AE14)</f>
        <v>8</v>
      </c>
      <c r="AK4" s="25" t="s">
        <v>118</v>
      </c>
      <c r="AL4">
        <f>SUM(AJ7:AJ14)</f>
        <v>7</v>
      </c>
      <c r="AP4" s="25" t="s">
        <v>118</v>
      </c>
      <c r="AQ4">
        <f>SUM(AO7:AO14)</f>
        <v>8</v>
      </c>
      <c r="AU4" s="25" t="s">
        <v>118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90</v>
      </c>
      <c r="B6" s="29" t="s">
        <v>91</v>
      </c>
      <c r="C6" s="28" t="s">
        <v>92</v>
      </c>
      <c r="D6" s="29" t="s">
        <v>93</v>
      </c>
      <c r="E6" s="28" t="s">
        <v>94</v>
      </c>
      <c r="F6" s="29" t="s">
        <v>95</v>
      </c>
      <c r="G6" s="28" t="s">
        <v>96</v>
      </c>
      <c r="H6" s="29" t="s">
        <v>97</v>
      </c>
      <c r="I6" s="30" t="s">
        <v>98</v>
      </c>
      <c r="J6" s="31" t="s">
        <v>99</v>
      </c>
      <c r="K6" s="30" t="s">
        <v>100</v>
      </c>
      <c r="L6" s="32" t="s">
        <v>101</v>
      </c>
      <c r="N6" s="35" t="s">
        <v>86</v>
      </c>
      <c r="O6" s="36"/>
      <c r="P6" s="37" t="s">
        <v>87</v>
      </c>
      <c r="Q6" s="37" t="s">
        <v>88</v>
      </c>
      <c r="T6" s="51" t="s">
        <v>86</v>
      </c>
      <c r="U6" s="52"/>
      <c r="V6" s="37" t="s">
        <v>87</v>
      </c>
      <c r="W6" s="37" t="s">
        <v>88</v>
      </c>
      <c r="Y6" s="51" t="s">
        <v>86</v>
      </c>
      <c r="Z6" s="52"/>
      <c r="AA6" s="37" t="s">
        <v>87</v>
      </c>
      <c r="AB6" s="37" t="s">
        <v>88</v>
      </c>
      <c r="AD6" s="51" t="s">
        <v>86</v>
      </c>
      <c r="AE6" s="52"/>
      <c r="AF6" s="37" t="s">
        <v>87</v>
      </c>
      <c r="AG6" s="37" t="s">
        <v>88</v>
      </c>
      <c r="AI6" s="51" t="s">
        <v>86</v>
      </c>
      <c r="AJ6" s="52"/>
      <c r="AK6" s="37" t="s">
        <v>87</v>
      </c>
      <c r="AL6" s="37" t="s">
        <v>88</v>
      </c>
      <c r="AN6" s="51" t="s">
        <v>86</v>
      </c>
      <c r="AO6" s="52"/>
      <c r="AP6" s="37" t="s">
        <v>87</v>
      </c>
      <c r="AQ6" s="37" t="s">
        <v>88</v>
      </c>
      <c r="AS6" s="51" t="s">
        <v>86</v>
      </c>
      <c r="AT6" s="52"/>
      <c r="AU6" s="37" t="s">
        <v>87</v>
      </c>
      <c r="AV6" s="37" t="s">
        <v>88</v>
      </c>
    </row>
    <row r="7" spans="1:48" x14ac:dyDescent="0.3">
      <c r="A7" s="55">
        <v>22</v>
      </c>
      <c r="B7" s="55">
        <v>30</v>
      </c>
      <c r="C7" s="58">
        <v>23</v>
      </c>
      <c r="D7" s="55">
        <v>45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1</v>
      </c>
      <c r="P7" s="34">
        <f>O7/$Q$4</f>
        <v>2.2222222222222223E-2</v>
      </c>
      <c r="Q7" s="34">
        <f>IF(P7=0,0,(P7*((LOG(P7))/LOG(2))))</f>
        <v>-0.12204117991843723</v>
      </c>
      <c r="T7" s="34">
        <f>N7</f>
        <v>11</v>
      </c>
      <c r="U7" s="34">
        <f>COUNTIF(L7:L14,T7)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COUNTIF(L15:L21,Y7)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COUNTIF(L22:L29,AD7)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COUNTIF(L30:L36,AI7)</f>
        <v>1</v>
      </c>
      <c r="AK7" s="34">
        <f>AJ7/(AL4-AJ8)</f>
        <v>0.5</v>
      </c>
      <c r="AL7" s="34">
        <f>IF(AK7=0,0,(AK7*((LOG(AK7))/LOG(2))))</f>
        <v>-0.5</v>
      </c>
      <c r="AN7" s="34">
        <f>N7</f>
        <v>11</v>
      </c>
      <c r="AO7" s="34">
        <f>COUNTIF(L37:L44,AN7)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COUNTIF(L45:L51,AS7)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22</v>
      </c>
      <c r="B8" s="56">
        <v>151</v>
      </c>
      <c r="C8" s="59">
        <v>23</v>
      </c>
      <c r="D8" s="56">
        <v>161</v>
      </c>
      <c r="E8" s="59"/>
      <c r="F8" s="56"/>
      <c r="G8" s="62"/>
      <c r="H8" s="62"/>
      <c r="I8" s="40"/>
      <c r="J8" s="40"/>
      <c r="K8" s="41">
        <v>0</v>
      </c>
      <c r="L8">
        <v>22</v>
      </c>
      <c r="N8" s="34">
        <v>12</v>
      </c>
      <c r="O8" s="34">
        <f>COUNTIF($L$7:$L$500,N8)</f>
        <v>40</v>
      </c>
      <c r="P8" s="34">
        <f>O8/$Q$4</f>
        <v>0.88888888888888884</v>
      </c>
      <c r="Q8" s="34">
        <f>IF(P8=0,0,(P8*((LOG(P8))/LOG(2))))</f>
        <v>-0.15104444572649992</v>
      </c>
      <c r="T8" s="34">
        <f>N8</f>
        <v>12</v>
      </c>
      <c r="U8" s="34">
        <f>COUNTIF(L7:L14,T8)</f>
        <v>6</v>
      </c>
      <c r="V8" s="53"/>
      <c r="W8" s="54"/>
      <c r="Y8" s="34">
        <f>N8</f>
        <v>12</v>
      </c>
      <c r="Z8" s="34">
        <f>COUNTIF(L15:L21,Y8)</f>
        <v>6</v>
      </c>
      <c r="AA8" s="53"/>
      <c r="AB8" s="54"/>
      <c r="AD8" s="34">
        <f>N8</f>
        <v>12</v>
      </c>
      <c r="AE8" s="34">
        <f>COUNTIF(L22:L29,AD8)</f>
        <v>8</v>
      </c>
      <c r="AF8" s="53"/>
      <c r="AG8" s="54"/>
      <c r="AI8" s="34">
        <f>N8</f>
        <v>12</v>
      </c>
      <c r="AJ8" s="34">
        <f>COUNTIF(L30:L36,AI8)</f>
        <v>5</v>
      </c>
      <c r="AK8" s="53"/>
      <c r="AL8" s="54"/>
      <c r="AN8" s="34">
        <f>N8</f>
        <v>12</v>
      </c>
      <c r="AO8" s="34">
        <f>COUNTIF(L37:L44,AN8)</f>
        <v>8</v>
      </c>
      <c r="AP8" s="53"/>
      <c r="AQ8" s="54"/>
      <c r="AS8" s="34">
        <f>N8</f>
        <v>12</v>
      </c>
      <c r="AT8" s="34">
        <f>COUNTIF(L45:L51,AS8)</f>
        <v>7</v>
      </c>
      <c r="AU8" s="53"/>
      <c r="AV8" s="54"/>
    </row>
    <row r="9" spans="1:48" x14ac:dyDescent="0.3">
      <c r="A9" s="56">
        <v>11</v>
      </c>
      <c r="B9" s="56">
        <v>256</v>
      </c>
      <c r="C9" s="59">
        <v>21</v>
      </c>
      <c r="D9" s="56">
        <v>267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1</v>
      </c>
      <c r="P9" s="34">
        <f>O9/$Q$4</f>
        <v>2.2222222222222223E-2</v>
      </c>
      <c r="Q9" s="34">
        <f>IF(P9=0,0,(P9*((LOG(P9))/LOG(2))))</f>
        <v>-0.12204117991843723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COUNTIF(L15:L21,Y9)</f>
        <v>1</v>
      </c>
      <c r="AA9" s="34">
        <f>Z9/(AB4-Z8)</f>
        <v>1</v>
      </c>
      <c r="AB9" s="34">
        <f>IF(AA9=0,0,(AA9*((LOG(AA9))/LOG(2))))</f>
        <v>0</v>
      </c>
      <c r="AD9" s="34">
        <f>N9</f>
        <v>21</v>
      </c>
      <c r="AE9" s="34">
        <f>COUNTIF(L22:L29,AD9)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COUNTIF(L30:L36,AI9)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COUNTIF(L37:L44,AN9)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COUNTIF(L45:L51,AS9)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11</v>
      </c>
      <c r="B10" s="56">
        <v>356</v>
      </c>
      <c r="C10" s="59">
        <v>21</v>
      </c>
      <c r="D10" s="56">
        <v>366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3</v>
      </c>
      <c r="P10" s="34">
        <f>O10/$Q$4</f>
        <v>6.6666666666666666E-2</v>
      </c>
      <c r="Q10" s="34">
        <f>IF(P10=0,0,(P10*((LOG(P10))/LOG(2))))</f>
        <v>-0.26045937304056793</v>
      </c>
      <c r="T10" s="34">
        <f>N10</f>
        <v>22</v>
      </c>
      <c r="U10" s="34">
        <f>COUNTIF(L7:L14,T10)</f>
        <v>2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COUNTIF(L15:L21,Y10)</f>
        <v>0</v>
      </c>
      <c r="AA10" s="34">
        <f>Z10/(AB4-Z8)</f>
        <v>0</v>
      </c>
      <c r="AB10" s="34">
        <f>IF(AA10=0,0,(AA10*((LOG(AA10))/LOG(2))))</f>
        <v>0</v>
      </c>
      <c r="AD10" s="34">
        <f>N10</f>
        <v>22</v>
      </c>
      <c r="AE10" s="34">
        <f>COUNTIF(L22:L29,AD10)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COUNTIF(L30:L36,AI10)</f>
        <v>1</v>
      </c>
      <c r="AK10" s="34">
        <f>AJ10/(AL4-AJ8)</f>
        <v>0.5</v>
      </c>
      <c r="AL10" s="34">
        <f>IF(AK10=0,0,(AK10*((LOG(AK10))/LOG(2))))</f>
        <v>-0.5</v>
      </c>
      <c r="AN10" s="34">
        <f>N10</f>
        <v>22</v>
      </c>
      <c r="AO10" s="34">
        <f>COUNTIF(L37:L44,AN10)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COUNTIF(L45:L51,AS10)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454</v>
      </c>
      <c r="C11" s="59">
        <v>21</v>
      </c>
      <c r="D11" s="56">
        <v>464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COUNTIF(L15:L21,Y11)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COUNTIF(L22:L29,AD11)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COUNTIF(L30:L36,AI11)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COUNTIF(L37:L44,AN11)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COUNTIF(L45:L51,AS11)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11</v>
      </c>
      <c r="B12" s="56">
        <v>549</v>
      </c>
      <c r="C12" s="59">
        <v>21</v>
      </c>
      <c r="D12" s="56">
        <v>557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COUNTIF(L15:L21,Y12)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COUNTIF(L22:L29,AD12)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COUNTIF(L30:L36,AI12)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COUNTIF(L37:L44,AN12)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COUNTIF(L45:L51,AS12)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649</v>
      </c>
      <c r="C13" s="59">
        <v>21</v>
      </c>
      <c r="D13" s="56">
        <v>656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COUNTIF(L15:L21,Y13)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COUNTIF(L22:L29,AD13)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COUNTIF(L30:L36,AI13)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COUNTIF(L37:L44,AN13)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COUNTIF(L45:L51,AS13)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6">
        <v>11</v>
      </c>
      <c r="B14" s="56">
        <v>744</v>
      </c>
      <c r="C14" s="59">
        <v>21</v>
      </c>
      <c r="D14" s="56">
        <v>753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COUNTIF(L15:L21,Y14)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COUNTIF(L22:L29,AD14)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COUNTIF(L30:L36,AI14)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COUNTIF(L37:L44,AN14)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COUNTIF(L45:L51,AS14)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838</v>
      </c>
      <c r="C15" s="60">
        <v>21</v>
      </c>
      <c r="D15" s="57">
        <v>845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0.6555861786039423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 t="e">
        <f>SUM(AF7:AF14)</f>
        <v>#DIV/0!</v>
      </c>
      <c r="AG15" t="e">
        <f>-SUM(AG7:AG14)</f>
        <v>#DIV/0!</v>
      </c>
      <c r="AK15">
        <f>SUM(AK7:AK14)</f>
        <v>1</v>
      </c>
      <c r="AL15">
        <f>-SUM(AL7:AL14)</f>
        <v>1</v>
      </c>
      <c r="AP15" t="e">
        <f>SUM(AP7:AP14)</f>
        <v>#DIV/0!</v>
      </c>
      <c r="AQ15" t="e">
        <f>-SUM(AQ7:AQ14)</f>
        <v>#DIV/0!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22</v>
      </c>
      <c r="B16" s="57">
        <v>940</v>
      </c>
      <c r="C16" s="60">
        <v>14</v>
      </c>
      <c r="D16" s="57">
        <v>952</v>
      </c>
      <c r="E16" s="60"/>
      <c r="F16" s="57"/>
      <c r="G16" s="63"/>
      <c r="H16" s="63"/>
      <c r="I16" s="39"/>
      <c r="J16" s="39"/>
      <c r="K16" s="49">
        <v>0</v>
      </c>
      <c r="L16">
        <v>21</v>
      </c>
      <c r="P16" s="27" t="s">
        <v>89</v>
      </c>
      <c r="Q16" s="27">
        <f>Q15/(LOG(Q4)/LOG(2))</f>
        <v>0.1193743108391018</v>
      </c>
      <c r="V16" s="27" t="s">
        <v>116</v>
      </c>
      <c r="W16" s="27">
        <f>W15/(LOG(W4)/LOG(2))</f>
        <v>0</v>
      </c>
      <c r="AA16" s="27" t="s">
        <v>119</v>
      </c>
      <c r="AB16" s="27">
        <f>AB15/(LOG(AB4)/LOG(2))</f>
        <v>0</v>
      </c>
      <c r="AF16" s="27" t="s">
        <v>120</v>
      </c>
      <c r="AG16" s="27" t="e">
        <f>AG15/(LOG(AG4)/LOG(2))</f>
        <v>#DIV/0!</v>
      </c>
      <c r="AK16" s="27" t="s">
        <v>121</v>
      </c>
      <c r="AL16" s="27">
        <f>AL15/(LOG(AL4)/LOG(2))</f>
        <v>0.35620718710802218</v>
      </c>
      <c r="AP16" s="27" t="s">
        <v>122</v>
      </c>
      <c r="AQ16" s="27" t="e">
        <f>AQ15/(LOG(AQ4)/LOG(2))</f>
        <v>#DIV/0!</v>
      </c>
      <c r="AU16" s="27" t="s">
        <v>123</v>
      </c>
      <c r="AV16" s="27" t="e">
        <f>AV15/(LOG(AV4)/LOG(2))</f>
        <v>#DIV/0!</v>
      </c>
    </row>
    <row r="17" spans="1:22" x14ac:dyDescent="0.3">
      <c r="A17" s="57">
        <v>11</v>
      </c>
      <c r="B17" s="57">
        <v>1048</v>
      </c>
      <c r="C17" s="60">
        <v>21</v>
      </c>
      <c r="D17" s="57">
        <v>1055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1139</v>
      </c>
      <c r="C18" s="60">
        <v>21</v>
      </c>
      <c r="D18" s="57">
        <v>1149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1235</v>
      </c>
      <c r="C19" s="60">
        <v>21</v>
      </c>
      <c r="D19" s="57">
        <v>1243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102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1329</v>
      </c>
      <c r="C20" s="60">
        <v>21</v>
      </c>
      <c r="D20" s="57">
        <v>1338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COUNTIF(L7:L51,G3)</f>
        <v>40</v>
      </c>
      <c r="O20" s="38"/>
      <c r="P20" s="45">
        <v>8</v>
      </c>
      <c r="Q20" s="45">
        <v>7</v>
      </c>
      <c r="R20" s="45">
        <v>8</v>
      </c>
      <c r="S20" s="45">
        <v>7</v>
      </c>
      <c r="T20" s="45">
        <v>8</v>
      </c>
      <c r="U20" s="45">
        <v>7</v>
      </c>
      <c r="V20" s="44"/>
    </row>
    <row r="21" spans="1:22" x14ac:dyDescent="0.3">
      <c r="A21" s="57">
        <v>11</v>
      </c>
      <c r="B21" s="57">
        <v>1424</v>
      </c>
      <c r="C21" s="60">
        <v>21</v>
      </c>
      <c r="D21" s="57">
        <v>1432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103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1517</v>
      </c>
      <c r="C22" s="59">
        <v>21</v>
      </c>
      <c r="D22" s="56">
        <v>1526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110</v>
      </c>
      <c r="Q22" s="45" t="s">
        <v>111</v>
      </c>
      <c r="R22" s="45" t="s">
        <v>112</v>
      </c>
      <c r="S22" s="45" t="s">
        <v>113</v>
      </c>
      <c r="T22" s="45" t="s">
        <v>114</v>
      </c>
      <c r="U22" s="45" t="s">
        <v>115</v>
      </c>
      <c r="V22" s="43"/>
    </row>
    <row r="23" spans="1:22" x14ac:dyDescent="0.3">
      <c r="A23" s="56">
        <v>11</v>
      </c>
      <c r="B23" s="56">
        <v>1612</v>
      </c>
      <c r="C23" s="59">
        <v>21</v>
      </c>
      <c r="D23" s="56">
        <v>1620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104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1710</v>
      </c>
      <c r="C24" s="59">
        <v>21</v>
      </c>
      <c r="D24" s="56">
        <v>1719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105</v>
      </c>
      <c r="P24" s="45">
        <f>U8</f>
        <v>6</v>
      </c>
      <c r="Q24" s="45">
        <f>Z8</f>
        <v>6</v>
      </c>
      <c r="R24" s="45">
        <f>AE8</f>
        <v>8</v>
      </c>
      <c r="S24" s="45">
        <f>AJ8</f>
        <v>5</v>
      </c>
      <c r="T24" s="45">
        <f>AO8</f>
        <v>8</v>
      </c>
      <c r="U24" s="45">
        <f>AT8</f>
        <v>7</v>
      </c>
      <c r="V24" s="43"/>
    </row>
    <row r="25" spans="1:22" x14ac:dyDescent="0.3">
      <c r="A25" s="56">
        <v>11</v>
      </c>
      <c r="B25" s="56">
        <v>1806</v>
      </c>
      <c r="C25" s="59">
        <v>21</v>
      </c>
      <c r="D25" s="56">
        <v>1813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106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1898</v>
      </c>
      <c r="C26" s="59">
        <v>21</v>
      </c>
      <c r="D26" s="56">
        <v>1907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107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1993</v>
      </c>
      <c r="C27" s="59">
        <v>21</v>
      </c>
      <c r="D27" s="56">
        <v>2001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108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2086</v>
      </c>
      <c r="C28" s="59">
        <v>21</v>
      </c>
      <c r="D28" s="56">
        <v>2096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109</v>
      </c>
      <c r="P28">
        <f>D14/P20</f>
        <v>94.125</v>
      </c>
      <c r="Q28">
        <f>(D21-D14)/Q20</f>
        <v>97</v>
      </c>
      <c r="R28">
        <f>(D29-D21)/R20</f>
        <v>94.75</v>
      </c>
      <c r="S28">
        <f>(D36-D29)/S20</f>
        <v>101.42857142857143</v>
      </c>
      <c r="T28">
        <f>(D44-D36)/T20</f>
        <v>104.5</v>
      </c>
      <c r="U28">
        <f>(D51-D44)/U20</f>
        <v>97.571428571428569</v>
      </c>
    </row>
    <row r="29" spans="1:22" x14ac:dyDescent="0.3">
      <c r="A29" s="56">
        <v>11</v>
      </c>
      <c r="B29" s="56">
        <v>2182</v>
      </c>
      <c r="C29" s="59">
        <v>21</v>
      </c>
      <c r="D29" s="56">
        <v>2190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7">
        <v>11</v>
      </c>
      <c r="B30" s="57">
        <v>2276</v>
      </c>
      <c r="C30" s="60">
        <v>21</v>
      </c>
      <c r="D30" s="57">
        <v>2286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2375</v>
      </c>
      <c r="C31" s="60">
        <v>21</v>
      </c>
      <c r="D31" s="57">
        <v>2384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2469</v>
      </c>
      <c r="C32" s="60">
        <v>21</v>
      </c>
      <c r="D32" s="57">
        <v>2479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2566</v>
      </c>
      <c r="C33" s="60">
        <v>21</v>
      </c>
      <c r="D33" s="57">
        <v>2576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2664</v>
      </c>
      <c r="C34" s="60">
        <v>21</v>
      </c>
      <c r="D34" s="57">
        <v>2674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22</v>
      </c>
      <c r="B35" s="57">
        <v>2769</v>
      </c>
      <c r="C35" s="60">
        <v>23</v>
      </c>
      <c r="D35" s="57">
        <v>2804</v>
      </c>
      <c r="E35" s="60"/>
      <c r="F35" s="57"/>
      <c r="G35" s="63"/>
      <c r="H35" s="63"/>
      <c r="I35" s="39"/>
      <c r="J35" s="39"/>
      <c r="K35" s="49">
        <v>0</v>
      </c>
      <c r="L35">
        <v>22</v>
      </c>
    </row>
    <row r="36" spans="1:12" x14ac:dyDescent="0.3">
      <c r="A36" s="57">
        <v>11</v>
      </c>
      <c r="B36" s="57">
        <v>2896</v>
      </c>
      <c r="C36" s="60">
        <v>12</v>
      </c>
      <c r="D36" s="57">
        <v>2900</v>
      </c>
      <c r="E36" s="60"/>
      <c r="F36" s="57"/>
      <c r="G36" s="63"/>
      <c r="H36" s="63"/>
      <c r="I36" s="39"/>
      <c r="J36" s="39"/>
      <c r="K36" s="49">
        <v>0</v>
      </c>
      <c r="L36">
        <v>11</v>
      </c>
    </row>
    <row r="37" spans="1:12" x14ac:dyDescent="0.3">
      <c r="A37" s="56">
        <v>11</v>
      </c>
      <c r="B37" s="56">
        <v>2997</v>
      </c>
      <c r="C37" s="59">
        <v>21</v>
      </c>
      <c r="D37" s="56">
        <v>3011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3095</v>
      </c>
      <c r="C38" s="59">
        <v>21</v>
      </c>
      <c r="D38" s="56">
        <v>3121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3209</v>
      </c>
      <c r="C39" s="59">
        <v>21</v>
      </c>
      <c r="D39" s="56">
        <v>3218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3334</v>
      </c>
      <c r="C40" s="59">
        <v>21</v>
      </c>
      <c r="D40" s="56">
        <v>3358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3444</v>
      </c>
      <c r="C41" s="59">
        <v>21</v>
      </c>
      <c r="D41" s="56">
        <v>3454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3540</v>
      </c>
      <c r="C42" s="59">
        <v>21</v>
      </c>
      <c r="D42" s="56">
        <v>3548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3634</v>
      </c>
      <c r="C43" s="59">
        <v>21</v>
      </c>
      <c r="D43" s="56">
        <v>3641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3727</v>
      </c>
      <c r="C44" s="59">
        <v>21</v>
      </c>
      <c r="D44" s="56">
        <v>3736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7">
        <v>11</v>
      </c>
      <c r="B45" s="57">
        <v>3822</v>
      </c>
      <c r="C45" s="60">
        <v>21</v>
      </c>
      <c r="D45" s="57">
        <v>3846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3932</v>
      </c>
      <c r="C46" s="60">
        <v>21</v>
      </c>
      <c r="D46" s="57">
        <v>3939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4025</v>
      </c>
      <c r="C47" s="60">
        <v>21</v>
      </c>
      <c r="D47" s="57">
        <v>4032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4126</v>
      </c>
      <c r="C48" s="60">
        <v>21</v>
      </c>
      <c r="D48" s="57">
        <v>4136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4222</v>
      </c>
      <c r="C49" s="60">
        <v>21</v>
      </c>
      <c r="D49" s="57">
        <v>4229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11</v>
      </c>
      <c r="B50" s="57">
        <v>4317</v>
      </c>
      <c r="C50" s="60">
        <v>21</v>
      </c>
      <c r="D50" s="57">
        <v>4326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4411</v>
      </c>
      <c r="C51" s="60">
        <v>21</v>
      </c>
      <c r="D51" s="57">
        <v>4419</v>
      </c>
      <c r="E51" s="60"/>
      <c r="F51" s="57"/>
      <c r="G51" s="63"/>
      <c r="H51" s="63"/>
      <c r="I51" s="39"/>
      <c r="J51" s="39"/>
      <c r="K51" s="49">
        <v>1</v>
      </c>
      <c r="L51">
        <v>12</v>
      </c>
    </row>
    <row r="52" spans="1:12" x14ac:dyDescent="0.3">
      <c r="A52" s="17"/>
      <c r="B52" s="17"/>
      <c r="C52" s="17"/>
      <c r="D52" s="17"/>
      <c r="E52" s="17"/>
      <c r="F52" s="17"/>
      <c r="G52" s="17"/>
      <c r="H5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33</vt:i4>
      </vt:variant>
    </vt:vector>
  </HeadingPairs>
  <TitlesOfParts>
    <vt:vector size="33" baseType="lpstr">
      <vt:lpstr>Sample Report</vt:lpstr>
      <vt:lpstr>Summary</vt:lpstr>
      <vt:lpstr>Start</vt:lpstr>
      <vt:lpstr>!MB12850.093</vt:lpstr>
      <vt:lpstr>!MB13A30.093</vt:lpstr>
      <vt:lpstr>!MB14840.093</vt:lpstr>
      <vt:lpstr>!MB15A20.093</vt:lpstr>
      <vt:lpstr>!MB16940.093</vt:lpstr>
      <vt:lpstr>!MB17A40.093</vt:lpstr>
      <vt:lpstr>!MB18A10.093</vt:lpstr>
      <vt:lpstr>!MB19930.093</vt:lpstr>
      <vt:lpstr>!MB20A20.093</vt:lpstr>
      <vt:lpstr>!MB21840.093</vt:lpstr>
      <vt:lpstr>!MB22930.093</vt:lpstr>
      <vt:lpstr>!MB23A20.093</vt:lpstr>
      <vt:lpstr>!MB24920.093</vt:lpstr>
      <vt:lpstr>!MB25920.093</vt:lpstr>
      <vt:lpstr>!MB26930.093</vt:lpstr>
      <vt:lpstr>!MB27A20.093</vt:lpstr>
      <vt:lpstr>!MB28940.093</vt:lpstr>
      <vt:lpstr>!MB29C40.093</vt:lpstr>
      <vt:lpstr>!MB30A10.093</vt:lpstr>
      <vt:lpstr>!MC01A00.093</vt:lpstr>
      <vt:lpstr>!MC02A30.093</vt:lpstr>
      <vt:lpstr>!MC04940.093</vt:lpstr>
      <vt:lpstr>!MC05830.093</vt:lpstr>
      <vt:lpstr>!MC07950.093</vt:lpstr>
      <vt:lpstr>!MC08920.093</vt:lpstr>
      <vt:lpstr>!MC09920.093</vt:lpstr>
      <vt:lpstr>!MC11850.093</vt:lpstr>
      <vt:lpstr>!MC12810.093</vt:lpstr>
      <vt:lpstr>!MC14900.093</vt:lpstr>
      <vt:lpstr>!MC15930.093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Kathleen Doolan</cp:lastModifiedBy>
  <cp:lastPrinted>2017-02-11T01:35:16Z</cp:lastPrinted>
  <dcterms:created xsi:type="dcterms:W3CDTF">2014-07-23T18:55:12Z</dcterms:created>
  <dcterms:modified xsi:type="dcterms:W3CDTF">2017-05-02T21:26:07Z</dcterms:modified>
</cp:coreProperties>
</file>