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janovsky/Dropbox/PhD/2 Study 1 - Meta Analysis/6 Clinical Psychology and Psychotherapy/Reviewer Edited Manuscript/"/>
    </mc:Choice>
  </mc:AlternateContent>
  <xr:revisionPtr revIDLastSave="0" documentId="13_ncr:1_{20358581-E21E-6F43-A5B0-2A951C66E7B2}" xr6:coauthVersionLast="45" xr6:coauthVersionMax="45" xr10:uidLastSave="{00000000-0000-0000-0000-000000000000}"/>
  <bookViews>
    <workbookView xWindow="4280" yWindow="740" windowWidth="28800" windowHeight="16020" xr2:uid="{0FFE83A6-D23C-794D-8522-13AD8BB53035}"/>
  </bookViews>
  <sheets>
    <sheet name="Dataset" sheetId="1" r:id="rId1"/>
    <sheet name="Dataset2" sheetId="13" r:id="rId2"/>
    <sheet name="Descriptive Data" sheetId="5" r:id="rId3"/>
    <sheet name="Agg Data Set" sheetId="4" r:id="rId4"/>
    <sheet name="Excluded Studies" sheetId="2" r:id="rId5"/>
    <sheet name="Aggression" sheetId="6" r:id="rId6"/>
    <sheet name="Intimate Relationships" sheetId="7" r:id="rId7"/>
    <sheet name="Abuse Victimisation" sheetId="8" r:id="rId8"/>
    <sheet name="Abuse Perpetration" sheetId="9" r:id="rId9"/>
    <sheet name="Other IP" sheetId="10" r:id="rId10"/>
    <sheet name="Outlier Analysis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M85" i="13" l="1"/>
  <c r="AK85" i="13"/>
  <c r="U85" i="13"/>
  <c r="K85" i="13"/>
  <c r="U84" i="13"/>
  <c r="K84" i="13"/>
  <c r="AM83" i="13"/>
  <c r="U83" i="13"/>
  <c r="K83" i="13"/>
  <c r="AM82" i="13"/>
  <c r="U82" i="13"/>
  <c r="K82" i="13"/>
  <c r="AM81" i="13"/>
  <c r="U81" i="13"/>
  <c r="K81" i="13"/>
  <c r="U80" i="13"/>
  <c r="K80" i="13"/>
  <c r="AM79" i="13"/>
  <c r="U79" i="13"/>
  <c r="K79" i="13"/>
  <c r="AM78" i="13"/>
  <c r="U78" i="13"/>
  <c r="K78" i="13"/>
  <c r="AM77" i="13"/>
  <c r="U77" i="13"/>
  <c r="K77" i="13"/>
  <c r="U76" i="13"/>
  <c r="K76" i="13"/>
  <c r="U75" i="13"/>
  <c r="K75" i="13"/>
  <c r="U74" i="13"/>
  <c r="K74" i="13"/>
  <c r="AM73" i="13"/>
  <c r="U73" i="13"/>
  <c r="K73" i="13"/>
  <c r="U72" i="13"/>
  <c r="K72" i="13"/>
  <c r="AM71" i="13"/>
  <c r="U71" i="13"/>
  <c r="K71" i="13"/>
  <c r="AM70" i="13"/>
  <c r="U70" i="13"/>
  <c r="K70" i="13"/>
  <c r="AM69" i="13"/>
  <c r="U69" i="13"/>
  <c r="K69" i="13"/>
  <c r="AM68" i="13"/>
  <c r="U68" i="13"/>
  <c r="K68" i="13"/>
  <c r="AM67" i="13"/>
  <c r="U67" i="13"/>
  <c r="K67" i="13"/>
  <c r="AM66" i="13"/>
  <c r="U66" i="13"/>
  <c r="K66" i="13"/>
  <c r="AM65" i="13"/>
  <c r="K65" i="13"/>
  <c r="AM64" i="13"/>
  <c r="U64" i="13"/>
  <c r="K64" i="13"/>
  <c r="AM63" i="13"/>
  <c r="U63" i="13"/>
  <c r="K63" i="13"/>
  <c r="AM62" i="13"/>
  <c r="U62" i="13"/>
  <c r="K62" i="13"/>
  <c r="AM61" i="13"/>
  <c r="U61" i="13"/>
  <c r="K61" i="13"/>
  <c r="AM60" i="13"/>
  <c r="U60" i="13"/>
  <c r="K60" i="13"/>
  <c r="AM59" i="13"/>
  <c r="U59" i="13"/>
  <c r="K59" i="13"/>
  <c r="AM58" i="13"/>
  <c r="U58" i="13"/>
  <c r="K58" i="13"/>
  <c r="AM57" i="13"/>
  <c r="U57" i="13"/>
  <c r="K57" i="13"/>
  <c r="AM56" i="13"/>
  <c r="U56" i="13"/>
  <c r="K56" i="13"/>
  <c r="BK55" i="13"/>
  <c r="AM55" i="13" s="1"/>
  <c r="AY55" i="13"/>
  <c r="U55" i="13"/>
  <c r="K55" i="13"/>
  <c r="AM54" i="13"/>
  <c r="U54" i="13"/>
  <c r="K54" i="13"/>
  <c r="AM53" i="13"/>
  <c r="U53" i="13"/>
  <c r="K53" i="13"/>
  <c r="AM52" i="13"/>
  <c r="U52" i="13"/>
  <c r="K52" i="13"/>
  <c r="AM51" i="13"/>
  <c r="U51" i="13"/>
  <c r="K51" i="13"/>
  <c r="AM50" i="13"/>
  <c r="U50" i="13"/>
  <c r="K50" i="13"/>
  <c r="AM49" i="13"/>
  <c r="U49" i="13"/>
  <c r="K49" i="13"/>
  <c r="AM48" i="13"/>
  <c r="U48" i="13"/>
  <c r="K48" i="13"/>
  <c r="U47" i="13"/>
  <c r="K47" i="13"/>
  <c r="AM46" i="13"/>
  <c r="AK46" i="13"/>
  <c r="U46" i="13"/>
  <c r="K46" i="13"/>
  <c r="AM45" i="13"/>
  <c r="AK45" i="13"/>
  <c r="U45" i="13"/>
  <c r="K45" i="13"/>
  <c r="AM44" i="13"/>
  <c r="AK44" i="13"/>
  <c r="U44" i="13"/>
  <c r="K44" i="13"/>
  <c r="AM43" i="13"/>
  <c r="AK43" i="13"/>
  <c r="U43" i="13"/>
  <c r="K43" i="13"/>
  <c r="AM42" i="13"/>
  <c r="AK42" i="13"/>
  <c r="U42" i="13"/>
  <c r="K42" i="13"/>
  <c r="AM41" i="13"/>
  <c r="AK41" i="13"/>
  <c r="U41" i="13"/>
  <c r="K41" i="13"/>
  <c r="AM40" i="13"/>
  <c r="AK40" i="13"/>
  <c r="U40" i="13"/>
  <c r="K40" i="13"/>
  <c r="AM39" i="13"/>
  <c r="AK39" i="13"/>
  <c r="U39" i="13"/>
  <c r="K39" i="13"/>
  <c r="AM38" i="13"/>
  <c r="AK38" i="13"/>
  <c r="U38" i="13"/>
  <c r="K38" i="13"/>
  <c r="AM37" i="13"/>
  <c r="AK37" i="13"/>
  <c r="U37" i="13"/>
  <c r="K37" i="13"/>
  <c r="AM36" i="13"/>
  <c r="AK36" i="13"/>
  <c r="U36" i="13"/>
  <c r="K36" i="13"/>
  <c r="AM35" i="13"/>
  <c r="AK35" i="13"/>
  <c r="U35" i="13"/>
  <c r="K35" i="13"/>
  <c r="AM34" i="13"/>
  <c r="AK34" i="13"/>
  <c r="U34" i="13"/>
  <c r="K34" i="13"/>
  <c r="AM33" i="13"/>
  <c r="AK33" i="13"/>
  <c r="U33" i="13"/>
  <c r="K33" i="13"/>
  <c r="AM32" i="13"/>
  <c r="AK32" i="13"/>
  <c r="U32" i="13"/>
  <c r="K32" i="13"/>
  <c r="AM31" i="13"/>
  <c r="AK31" i="13"/>
  <c r="U31" i="13"/>
  <c r="K31" i="13"/>
  <c r="AM30" i="13"/>
  <c r="AK30" i="13"/>
  <c r="U30" i="13"/>
  <c r="K30" i="13"/>
  <c r="K29" i="13"/>
  <c r="K28" i="13"/>
  <c r="AM27" i="13"/>
  <c r="AK27" i="13"/>
  <c r="U27" i="13"/>
  <c r="K27" i="13"/>
  <c r="AM26" i="13"/>
  <c r="AK26" i="13"/>
  <c r="U26" i="13"/>
  <c r="K26" i="13"/>
  <c r="AM25" i="13"/>
  <c r="AK25" i="13"/>
  <c r="U25" i="13"/>
  <c r="K25" i="13"/>
  <c r="AM24" i="13"/>
  <c r="AK24" i="13"/>
  <c r="U24" i="13"/>
  <c r="K24" i="13"/>
  <c r="AM23" i="13"/>
  <c r="AK23" i="13"/>
  <c r="U23" i="13"/>
  <c r="K23" i="13"/>
  <c r="AM22" i="13"/>
  <c r="AK22" i="13"/>
  <c r="U22" i="13"/>
  <c r="K22" i="13"/>
  <c r="AM21" i="13"/>
  <c r="AK21" i="13"/>
  <c r="U21" i="13"/>
  <c r="K21" i="13"/>
  <c r="AM20" i="13"/>
  <c r="AK20" i="13"/>
  <c r="U20" i="13"/>
  <c r="K20" i="13"/>
  <c r="AM19" i="13"/>
  <c r="AK19" i="13"/>
  <c r="U19" i="13"/>
  <c r="K19" i="13"/>
  <c r="AM18" i="13"/>
  <c r="AK18" i="13"/>
  <c r="U18" i="13"/>
  <c r="K18" i="13"/>
  <c r="AM17" i="13"/>
  <c r="AK17" i="13"/>
  <c r="U17" i="13"/>
  <c r="K17" i="13"/>
  <c r="AM16" i="13"/>
  <c r="AK16" i="13"/>
  <c r="U16" i="13"/>
  <c r="K16" i="13"/>
  <c r="AM15" i="13"/>
  <c r="AK15" i="13"/>
  <c r="U15" i="13"/>
  <c r="K15" i="13"/>
  <c r="AM14" i="13"/>
  <c r="AK14" i="13"/>
  <c r="U14" i="13"/>
  <c r="K14" i="13"/>
  <c r="AK13" i="13"/>
  <c r="U13" i="13"/>
  <c r="K13" i="13"/>
  <c r="AK12" i="13"/>
  <c r="U12" i="13"/>
  <c r="K12" i="13"/>
  <c r="AK11" i="13"/>
  <c r="U11" i="13"/>
  <c r="K11" i="13"/>
  <c r="AM10" i="13"/>
  <c r="AK10" i="13"/>
  <c r="U10" i="13"/>
  <c r="K10" i="13"/>
  <c r="AM9" i="13"/>
  <c r="AK9" i="13"/>
  <c r="U9" i="13"/>
  <c r="K9" i="13"/>
  <c r="AM8" i="13"/>
  <c r="AK8" i="13"/>
  <c r="U8" i="13"/>
  <c r="K8" i="13"/>
  <c r="AM7" i="13"/>
  <c r="AK7" i="13"/>
  <c r="U7" i="13"/>
  <c r="K7" i="13"/>
  <c r="AM6" i="13"/>
  <c r="AK6" i="13"/>
  <c r="U6" i="13"/>
  <c r="K6" i="13"/>
  <c r="AM5" i="13"/>
  <c r="AK5" i="13"/>
  <c r="U5" i="13"/>
  <c r="K5" i="13"/>
  <c r="AM4" i="13"/>
  <c r="AK4" i="13"/>
  <c r="U4" i="13"/>
  <c r="K4" i="13"/>
  <c r="AM3" i="13"/>
  <c r="AK3" i="13"/>
  <c r="U3" i="13"/>
  <c r="K3" i="13"/>
  <c r="AM2" i="13"/>
  <c r="AK2" i="13"/>
  <c r="U2" i="13"/>
  <c r="K2" i="13"/>
  <c r="R47" i="5" l="1"/>
  <c r="S45" i="5"/>
  <c r="R45" i="5"/>
  <c r="T44" i="5"/>
  <c r="R44" i="5"/>
  <c r="S44" i="5"/>
  <c r="AM9" i="9" l="1"/>
  <c r="AK9" i="9"/>
  <c r="U9" i="9"/>
  <c r="K9" i="9"/>
  <c r="AM8" i="9"/>
  <c r="AK8" i="9"/>
  <c r="U8" i="9"/>
  <c r="K8" i="9"/>
  <c r="AM7" i="9"/>
  <c r="AK7" i="9"/>
  <c r="U7" i="9"/>
  <c r="K7" i="9"/>
  <c r="AM6" i="9"/>
  <c r="AK6" i="9"/>
  <c r="U6" i="9"/>
  <c r="K6" i="9"/>
  <c r="K5" i="9"/>
  <c r="K4" i="9"/>
  <c r="AM3" i="9"/>
  <c r="AK3" i="9"/>
  <c r="U3" i="9"/>
  <c r="K3" i="9"/>
  <c r="AM2" i="9"/>
  <c r="AK2" i="9"/>
  <c r="U2" i="9"/>
  <c r="K2" i="9"/>
  <c r="U30" i="6"/>
  <c r="K30" i="6"/>
  <c r="U29" i="6"/>
  <c r="K29" i="6"/>
  <c r="U28" i="6"/>
  <c r="K28" i="6"/>
  <c r="U27" i="6"/>
  <c r="K27" i="6"/>
  <c r="AM26" i="6"/>
  <c r="U26" i="6"/>
  <c r="K26" i="6"/>
  <c r="AM25" i="6"/>
  <c r="U25" i="6"/>
  <c r="K25" i="6"/>
  <c r="AM24" i="6"/>
  <c r="U24" i="6"/>
  <c r="K24" i="6"/>
  <c r="AM23" i="6"/>
  <c r="U23" i="6"/>
  <c r="K23" i="6"/>
  <c r="AM22" i="6"/>
  <c r="U22" i="6"/>
  <c r="K22" i="6"/>
  <c r="AM21" i="6"/>
  <c r="U21" i="6"/>
  <c r="K21" i="6"/>
  <c r="AM20" i="6"/>
  <c r="U20" i="6"/>
  <c r="K20" i="6"/>
  <c r="BK19" i="6"/>
  <c r="AY19" i="6"/>
  <c r="AM19" i="6" s="1"/>
  <c r="U19" i="6"/>
  <c r="AM18" i="6"/>
  <c r="U18" i="6"/>
  <c r="K18" i="6"/>
  <c r="AM17" i="6"/>
  <c r="U17" i="6"/>
  <c r="K17" i="6"/>
  <c r="AM16" i="6"/>
  <c r="U16" i="6"/>
  <c r="K16" i="6"/>
  <c r="AM15" i="6"/>
  <c r="AK15" i="6"/>
  <c r="U15" i="6"/>
  <c r="K15" i="6"/>
  <c r="AM14" i="6"/>
  <c r="AK14" i="6"/>
  <c r="U14" i="6"/>
  <c r="K14" i="6"/>
  <c r="AM13" i="6"/>
  <c r="AK13" i="6"/>
  <c r="U13" i="6"/>
  <c r="K13" i="6"/>
  <c r="AM12" i="6"/>
  <c r="AK12" i="6"/>
  <c r="U12" i="6"/>
  <c r="K12" i="6"/>
  <c r="AM11" i="6"/>
  <c r="AK11" i="6"/>
  <c r="U11" i="6"/>
  <c r="K11" i="6"/>
  <c r="AM10" i="6"/>
  <c r="AK10" i="6"/>
  <c r="U10" i="6"/>
  <c r="K10" i="6"/>
  <c r="AM9" i="6"/>
  <c r="AK9" i="6"/>
  <c r="U9" i="6"/>
  <c r="K9" i="6"/>
  <c r="AM8" i="6"/>
  <c r="AK8" i="6"/>
  <c r="U8" i="6"/>
  <c r="K8" i="6"/>
  <c r="AM7" i="6"/>
  <c r="AK7" i="6"/>
  <c r="U7" i="6"/>
  <c r="K7" i="6"/>
  <c r="AM6" i="6"/>
  <c r="AK6" i="6"/>
  <c r="U6" i="6"/>
  <c r="K6" i="6"/>
  <c r="AM5" i="6"/>
  <c r="AK5" i="6"/>
  <c r="U5" i="6"/>
  <c r="K5" i="6"/>
  <c r="AM4" i="6"/>
  <c r="AK4" i="6"/>
  <c r="U4" i="6"/>
  <c r="K4" i="6"/>
  <c r="AM3" i="6"/>
  <c r="AK3" i="6"/>
  <c r="U3" i="6"/>
  <c r="K3" i="6"/>
  <c r="AM2" i="6"/>
  <c r="AK2" i="6"/>
  <c r="U2" i="6"/>
  <c r="K2" i="6"/>
  <c r="K19" i="6" l="1"/>
  <c r="AM30" i="5"/>
  <c r="U30" i="5"/>
  <c r="K30" i="5"/>
  <c r="AM43" i="5"/>
  <c r="AK43" i="5"/>
  <c r="U43" i="5"/>
  <c r="K43" i="5"/>
  <c r="U42" i="5"/>
  <c r="K42" i="5"/>
  <c r="AM41" i="5"/>
  <c r="U41" i="5"/>
  <c r="K41" i="5"/>
  <c r="U40" i="5"/>
  <c r="K40" i="5"/>
  <c r="AM39" i="5"/>
  <c r="U39" i="5"/>
  <c r="K39" i="5"/>
  <c r="U38" i="5"/>
  <c r="K38" i="5"/>
  <c r="AM37" i="5"/>
  <c r="U37" i="5"/>
  <c r="K37" i="5"/>
  <c r="U36" i="5"/>
  <c r="K36" i="5"/>
  <c r="AM35" i="5"/>
  <c r="U35" i="5"/>
  <c r="K35" i="5"/>
  <c r="AM34" i="5"/>
  <c r="U34" i="5"/>
  <c r="K34" i="5"/>
  <c r="AM33" i="5"/>
  <c r="U33" i="5"/>
  <c r="K33" i="5"/>
  <c r="AM32" i="5"/>
  <c r="K32" i="5"/>
  <c r="AM31" i="5"/>
  <c r="U31" i="5"/>
  <c r="K31" i="5"/>
  <c r="AM29" i="5"/>
  <c r="U29" i="5"/>
  <c r="K29" i="5"/>
  <c r="BK28" i="5"/>
  <c r="AY28" i="5"/>
  <c r="U28" i="5"/>
  <c r="AM27" i="5"/>
  <c r="U27" i="5"/>
  <c r="K27" i="5"/>
  <c r="AM26" i="5"/>
  <c r="U26" i="5"/>
  <c r="K26" i="5"/>
  <c r="AM25" i="5"/>
  <c r="U25" i="5"/>
  <c r="K25" i="5"/>
  <c r="U24" i="5"/>
  <c r="K24" i="5"/>
  <c r="AM23" i="5"/>
  <c r="AK23" i="5"/>
  <c r="U23" i="5"/>
  <c r="K23" i="5"/>
  <c r="AM22" i="5"/>
  <c r="AK22" i="5"/>
  <c r="U22" i="5"/>
  <c r="K22" i="5"/>
  <c r="AM21" i="5"/>
  <c r="AK21" i="5"/>
  <c r="U21" i="5"/>
  <c r="K21" i="5"/>
  <c r="AM20" i="5"/>
  <c r="AK20" i="5"/>
  <c r="U20" i="5"/>
  <c r="K20" i="5"/>
  <c r="K19" i="5"/>
  <c r="AM18" i="5"/>
  <c r="AK18" i="5"/>
  <c r="U18" i="5"/>
  <c r="K18" i="5"/>
  <c r="AM17" i="5"/>
  <c r="AK17" i="5"/>
  <c r="U17" i="5"/>
  <c r="K17" i="5"/>
  <c r="AM16" i="5"/>
  <c r="AK16" i="5"/>
  <c r="U16" i="5"/>
  <c r="K16" i="5"/>
  <c r="AM15" i="5"/>
  <c r="AK15" i="5"/>
  <c r="U15" i="5"/>
  <c r="K15" i="5"/>
  <c r="AM14" i="5"/>
  <c r="AK14" i="5"/>
  <c r="U14" i="5"/>
  <c r="K14" i="5"/>
  <c r="AK13" i="5"/>
  <c r="U13" i="5"/>
  <c r="K13" i="5"/>
  <c r="AK12" i="5"/>
  <c r="U12" i="5"/>
  <c r="K12" i="5"/>
  <c r="AK11" i="5"/>
  <c r="U11" i="5"/>
  <c r="K11" i="5"/>
  <c r="AM10" i="5"/>
  <c r="AK10" i="5"/>
  <c r="U10" i="5"/>
  <c r="K10" i="5"/>
  <c r="AM9" i="5"/>
  <c r="AK9" i="5"/>
  <c r="U9" i="5"/>
  <c r="K9" i="5"/>
  <c r="AM8" i="5"/>
  <c r="AK8" i="5"/>
  <c r="U8" i="5"/>
  <c r="K8" i="5"/>
  <c r="AM7" i="5"/>
  <c r="AK7" i="5"/>
  <c r="U7" i="5"/>
  <c r="K7" i="5"/>
  <c r="AM6" i="5"/>
  <c r="AK6" i="5"/>
  <c r="U6" i="5"/>
  <c r="K6" i="5"/>
  <c r="AM5" i="5"/>
  <c r="AK5" i="5"/>
  <c r="U5" i="5"/>
  <c r="K5" i="5"/>
  <c r="AM4" i="5"/>
  <c r="AK4" i="5"/>
  <c r="U4" i="5"/>
  <c r="K4" i="5"/>
  <c r="AM3" i="5"/>
  <c r="AK3" i="5"/>
  <c r="U3" i="5"/>
  <c r="K3" i="5"/>
  <c r="AM2" i="5"/>
  <c r="AK2" i="5"/>
  <c r="U2" i="5"/>
  <c r="K2" i="5"/>
  <c r="AM28" i="5" l="1"/>
  <c r="K28" i="5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2" i="1"/>
  <c r="AM24" i="1" l="1"/>
  <c r="AM10" i="1"/>
  <c r="AM7" i="1"/>
  <c r="AM6" i="1"/>
  <c r="AM5" i="1"/>
  <c r="AM4" i="1"/>
  <c r="AM3" i="1"/>
  <c r="AM2" i="1"/>
  <c r="D400" i="4" l="1"/>
  <c r="D399" i="4"/>
  <c r="U84" i="1" l="1"/>
  <c r="AM83" i="1"/>
  <c r="U83" i="1"/>
  <c r="AM82" i="1"/>
  <c r="U82" i="1"/>
  <c r="AM81" i="1"/>
  <c r="U81" i="1"/>
  <c r="U80" i="1"/>
  <c r="AM79" i="1"/>
  <c r="U79" i="1"/>
  <c r="AM78" i="1"/>
  <c r="U78" i="1"/>
  <c r="AM77" i="1"/>
  <c r="U77" i="1"/>
  <c r="U76" i="1"/>
  <c r="U75" i="1"/>
  <c r="U74" i="1"/>
  <c r="AM73" i="1"/>
  <c r="U73" i="1"/>
  <c r="U72" i="1"/>
  <c r="AM71" i="1"/>
  <c r="U71" i="1"/>
  <c r="AM70" i="1"/>
  <c r="U70" i="1"/>
  <c r="AM69" i="1"/>
  <c r="U69" i="1"/>
  <c r="AM68" i="1"/>
  <c r="U68" i="1"/>
  <c r="AM67" i="1"/>
  <c r="U67" i="1"/>
  <c r="AM66" i="1"/>
  <c r="U66" i="1"/>
  <c r="AM65" i="1"/>
  <c r="AM64" i="1"/>
  <c r="U64" i="1"/>
  <c r="AM63" i="1"/>
  <c r="U63" i="1"/>
  <c r="AM62" i="1"/>
  <c r="U62" i="1"/>
  <c r="AM61" i="1"/>
  <c r="U61" i="1"/>
  <c r="AM60" i="1"/>
  <c r="U60" i="1"/>
  <c r="AM59" i="1"/>
  <c r="U59" i="1"/>
  <c r="AM58" i="1"/>
  <c r="U58" i="1"/>
  <c r="AM57" i="1"/>
  <c r="U57" i="1"/>
  <c r="AM56" i="1"/>
  <c r="U56" i="1"/>
  <c r="BK55" i="1"/>
  <c r="AY55" i="1"/>
  <c r="U55" i="1"/>
  <c r="AM54" i="1"/>
  <c r="U54" i="1"/>
  <c r="AM53" i="1"/>
  <c r="U53" i="1"/>
  <c r="AM52" i="1"/>
  <c r="U52" i="1"/>
  <c r="AM51" i="1"/>
  <c r="U51" i="1"/>
  <c r="AM50" i="1"/>
  <c r="U50" i="1"/>
  <c r="AM49" i="1"/>
  <c r="U49" i="1"/>
  <c r="AM48" i="1"/>
  <c r="U48" i="1"/>
  <c r="U47" i="1"/>
  <c r="AM46" i="1"/>
  <c r="AK46" i="1"/>
  <c r="U46" i="1"/>
  <c r="AM45" i="1"/>
  <c r="AK45" i="1"/>
  <c r="U45" i="1"/>
  <c r="AM44" i="1"/>
  <c r="AK44" i="1"/>
  <c r="U44" i="1"/>
  <c r="AM43" i="1"/>
  <c r="AK43" i="1"/>
  <c r="U43" i="1"/>
  <c r="AM42" i="1"/>
  <c r="AK42" i="1"/>
  <c r="U42" i="1"/>
  <c r="AM85" i="1"/>
  <c r="AK85" i="1"/>
  <c r="U85" i="1"/>
  <c r="AM41" i="1"/>
  <c r="AK41" i="1"/>
  <c r="U41" i="1"/>
  <c r="AM40" i="1"/>
  <c r="AK40" i="1"/>
  <c r="U40" i="1"/>
  <c r="AM39" i="1"/>
  <c r="AK39" i="1"/>
  <c r="U39" i="1"/>
  <c r="AM38" i="1"/>
  <c r="AK38" i="1"/>
  <c r="U38" i="1"/>
  <c r="AM37" i="1"/>
  <c r="AK37" i="1"/>
  <c r="U37" i="1"/>
  <c r="AM36" i="1"/>
  <c r="AK36" i="1"/>
  <c r="U36" i="1"/>
  <c r="AM35" i="1"/>
  <c r="AK35" i="1"/>
  <c r="U35" i="1"/>
  <c r="AM34" i="1"/>
  <c r="AK34" i="1"/>
  <c r="U34" i="1"/>
  <c r="AM33" i="1"/>
  <c r="AK33" i="1"/>
  <c r="U33" i="1"/>
  <c r="AM32" i="1"/>
  <c r="AK32" i="1"/>
  <c r="U32" i="1"/>
  <c r="AM31" i="1"/>
  <c r="AK31" i="1"/>
  <c r="U31" i="1"/>
  <c r="AM30" i="1"/>
  <c r="AK30" i="1"/>
  <c r="U30" i="1"/>
  <c r="AM27" i="1"/>
  <c r="AK27" i="1"/>
  <c r="U27" i="1"/>
  <c r="AM26" i="1"/>
  <c r="AK26" i="1"/>
  <c r="U26" i="1"/>
  <c r="AM25" i="1"/>
  <c r="AK25" i="1"/>
  <c r="U25" i="1"/>
  <c r="AK24" i="1"/>
  <c r="U24" i="1"/>
  <c r="AM23" i="1"/>
  <c r="AK23" i="1"/>
  <c r="U23" i="1"/>
  <c r="AM22" i="1"/>
  <c r="AK22" i="1"/>
  <c r="U22" i="1"/>
  <c r="AM21" i="1"/>
  <c r="AK21" i="1"/>
  <c r="U21" i="1"/>
  <c r="AM20" i="1"/>
  <c r="AK20" i="1"/>
  <c r="U20" i="1"/>
  <c r="AM19" i="1"/>
  <c r="AK19" i="1"/>
  <c r="U19" i="1"/>
  <c r="AM18" i="1"/>
  <c r="AK18" i="1"/>
  <c r="U18" i="1"/>
  <c r="AM17" i="1"/>
  <c r="AK17" i="1"/>
  <c r="U17" i="1"/>
  <c r="AM16" i="1"/>
  <c r="AK16" i="1"/>
  <c r="U16" i="1"/>
  <c r="AM15" i="1"/>
  <c r="AK15" i="1"/>
  <c r="U15" i="1"/>
  <c r="AM14" i="1"/>
  <c r="AK14" i="1"/>
  <c r="U14" i="1"/>
  <c r="AK13" i="1"/>
  <c r="U13" i="1"/>
  <c r="AK12" i="1"/>
  <c r="U12" i="1"/>
  <c r="AK11" i="1"/>
  <c r="U11" i="1"/>
  <c r="AK10" i="1"/>
  <c r="U10" i="1"/>
  <c r="AM9" i="1"/>
  <c r="AK9" i="1"/>
  <c r="U9" i="1"/>
  <c r="AM8" i="1"/>
  <c r="AK8" i="1"/>
  <c r="U8" i="1"/>
  <c r="AK7" i="1"/>
  <c r="U7" i="1"/>
  <c r="AK6" i="1"/>
  <c r="U6" i="1"/>
  <c r="AK5" i="1"/>
  <c r="U5" i="1"/>
  <c r="AK4" i="1"/>
  <c r="U4" i="1"/>
  <c r="AK3" i="1"/>
  <c r="U3" i="1"/>
  <c r="AK2" i="1"/>
  <c r="U2" i="1"/>
  <c r="K55" i="1" l="1"/>
  <c r="AM55" i="1"/>
</calcChain>
</file>

<file path=xl/sharedStrings.xml><?xml version="1.0" encoding="utf-8"?>
<sst xmlns="http://schemas.openxmlformats.org/spreadsheetml/2006/main" count="4626" uniqueCount="593">
  <si>
    <t>notes</t>
  </si>
  <si>
    <t>fr</t>
  </si>
  <si>
    <t>p_des</t>
  </si>
  <si>
    <t>id</t>
  </si>
  <si>
    <t>studyID</t>
  </si>
  <si>
    <t>effectID</t>
  </si>
  <si>
    <t>author</t>
  </si>
  <si>
    <t>year</t>
  </si>
  <si>
    <t>pub_stats</t>
  </si>
  <si>
    <t>quality</t>
  </si>
  <si>
    <t>design</t>
  </si>
  <si>
    <t>country</t>
  </si>
  <si>
    <t>continent</t>
  </si>
  <si>
    <t>m_age</t>
  </si>
  <si>
    <t>min_age</t>
  </si>
  <si>
    <t>max_age</t>
  </si>
  <si>
    <t>n_males</t>
  </si>
  <si>
    <t>n_females</t>
  </si>
  <si>
    <t>n</t>
  </si>
  <si>
    <t>percent_male</t>
  </si>
  <si>
    <t>p_sex</t>
  </si>
  <si>
    <t>type_p</t>
  </si>
  <si>
    <t>ethnicity</t>
  </si>
  <si>
    <t>p_ethnicity</t>
  </si>
  <si>
    <t>ses</t>
  </si>
  <si>
    <t>type_ems</t>
  </si>
  <si>
    <t>cutoff</t>
  </si>
  <si>
    <t>number_ems</t>
  </si>
  <si>
    <t>ip</t>
  </si>
  <si>
    <t>ip_category</t>
  </si>
  <si>
    <t>ip_type</t>
  </si>
  <si>
    <t>ip_tool</t>
  </si>
  <si>
    <t>self_other</t>
  </si>
  <si>
    <t>control</t>
  </si>
  <si>
    <t>mean_calc</t>
  </si>
  <si>
    <t>mean_number</t>
  </si>
  <si>
    <t>mean_ems</t>
  </si>
  <si>
    <t>ems_effect</t>
  </si>
  <si>
    <t>disconnection_effect</t>
  </si>
  <si>
    <t>impauto_effect</t>
  </si>
  <si>
    <t>otherd_effect</t>
  </si>
  <si>
    <t>overv_effect</t>
  </si>
  <si>
    <t>implimits_effect</t>
  </si>
  <si>
    <t>sb_effect</t>
  </si>
  <si>
    <t>is_effect</t>
  </si>
  <si>
    <t>ds_effect</t>
  </si>
  <si>
    <t>si_effect</t>
  </si>
  <si>
    <t>ei_effect</t>
  </si>
  <si>
    <t>ma_effect</t>
  </si>
  <si>
    <t>np_effect</t>
  </si>
  <si>
    <t>fa_effect</t>
  </si>
  <si>
    <t>em_effect</t>
  </si>
  <si>
    <t>di_effect</t>
  </si>
  <si>
    <t>vh_effect</t>
  </si>
  <si>
    <t>pu_effect</t>
  </si>
  <si>
    <t>ab_effect</t>
  </si>
  <si>
    <t>as_effect</t>
  </si>
  <si>
    <t>ed_effect</t>
  </si>
  <si>
    <t>ss_effect</t>
  </si>
  <si>
    <t>us_effect</t>
  </si>
  <si>
    <t>et_effect</t>
  </si>
  <si>
    <t>pg</t>
  </si>
  <si>
    <t>Recived data from researcher</t>
  </si>
  <si>
    <r>
      <t xml:space="preserve">Mojallal, M., Javadi, M.H., Hosseinkhanzadeh, A.A., Mousavi, S.V.A., &amp; Lavasani, M.G.A. (2014). Early maladaptive schemas and interpersonal problems in Iranian univeristy students. </t>
    </r>
    <r>
      <rPr>
        <i/>
        <sz val="12"/>
        <color theme="1"/>
        <rFont val="Calibri"/>
        <family val="2"/>
        <scheme val="minor"/>
      </rPr>
      <t>Practice in Clinical Pychology, 3(1), 11-22</t>
    </r>
  </si>
  <si>
    <t xml:space="preserve">Female university students using snowball-sampling.  </t>
  </si>
  <si>
    <t>Iran</t>
  </si>
  <si>
    <t>Unknown</t>
  </si>
  <si>
    <t>Problematic Interpersonal Patterns</t>
  </si>
  <si>
    <t>Inventory of Interpersonal Problems 64</t>
  </si>
  <si>
    <t>16 and spv file</t>
  </si>
  <si>
    <t>Messman-Moore, T. L., &amp; Coates, A. A. (2008). The long-term impact of emotional abuse in childhood: Identifying mediating and moderating processes. Journal of Emotional Abuse, 7(2), 1–8. doi:10.1300/J135v07n02</t>
  </si>
  <si>
    <t xml:space="preserve">Female undergraduate college students. </t>
  </si>
  <si>
    <t>United States</t>
  </si>
  <si>
    <t>Mixed</t>
  </si>
  <si>
    <t>Interpersonal Conflict</t>
  </si>
  <si>
    <t>Inventory of Altered Self Capacities - Interpersonal Conflict Subscale</t>
  </si>
  <si>
    <t>Thimm, J. C. (2013). Early maladaptive schemas and interpersonal problems: A circumplex analysis of the YSQ-SF. International Journal of Psychology and Psychological Therapy, 13(1), 113–124.</t>
  </si>
  <si>
    <t>Adult psychiatric out-patients that had all received a diagnosis under ICD-10 criteria for a mental disorder.</t>
  </si>
  <si>
    <t>Norway</t>
  </si>
  <si>
    <t>Inventory of Interpersonal Problems Circumplex (64 items)</t>
  </si>
  <si>
    <t>Shorey, R. C., Elmquist, J., Anderson, S., &amp; Stuart, G. L. (2015). Early maladaptive schemas and aggression in men seeking residential substance use treatment. Personality and Individual Differences, 83, 6–12. doi:10.1016/j.paid.2015.03.040</t>
  </si>
  <si>
    <t>Men seeking treatment for substance abuse.</t>
  </si>
  <si>
    <t>Summed Responses of 4 or greater on each item</t>
  </si>
  <si>
    <t>Aggression</t>
  </si>
  <si>
    <t>Overall aggression composite on PAI</t>
  </si>
  <si>
    <t>Dunne, A. L., Gilbert, F., Lee, S., &amp; Daffern, M. (2017). The role of aggression-related early maladaptive schemas and schema modes in aggression in a prisoner sample. Aggressive Behavior, (September 2017), 1–11. doi:10.1002/ab.21747</t>
  </si>
  <si>
    <t>Male prisoners</t>
  </si>
  <si>
    <t>Australia</t>
  </si>
  <si>
    <t>Life History of Aggression-Self-Report-Aggression Subscale (LHA-S-A; Coccaro, Berman, &amp; Kavoussi, 1995)</t>
  </si>
  <si>
    <t>spv file</t>
  </si>
  <si>
    <t>Estévez, A., Ozerinjauregi, N., &amp; Herrero-Fernández, D. (2016). Maladaptive schemas as mediators in the relationship between child sexual abuse and displaced aggression. Journal of Child Sexual Abuse, 25(4), 449–465. doi:10.1080/10538712.2016.1156207</t>
  </si>
  <si>
    <t>Victims of child sexual abuse</t>
  </si>
  <si>
    <t>Spain</t>
  </si>
  <si>
    <t>Displaced Aggression</t>
  </si>
  <si>
    <t>Displaced Aggression Questionnaire (Denson, Pedersen, &amp; Miller, 2006)</t>
  </si>
  <si>
    <t>456 and spv file</t>
  </si>
  <si>
    <t>Tremblay, P. F., &amp; Dozois, D. J. A. (2009). Another perspective on trait aggressiveness: Overlap with early maladaptive schemas. Personality and Individual Differences, 46(5), 569–574. doi:10.1016/j.paid.2008.12.009</t>
  </si>
  <si>
    <t>First year psychology students</t>
  </si>
  <si>
    <t>Canada</t>
  </si>
  <si>
    <t>5 and 6 scores coded as 1, &lt;=4 coded as zero (summed scores)</t>
  </si>
  <si>
    <t>Aggression Expressed Outwards</t>
  </si>
  <si>
    <t>Trait Aggressiveness using the Aggression Questionnaire (AQ; Buss &amp; Perry, 1992)</t>
  </si>
  <si>
    <t>Gilbert, F., Daffern, M., Talevski, D., Ogloff, J. R. P. (2013). The role of aggression-related cognition in the aggressive behavior of offenders: A general aggression model perspective. Criminal Justice and Behavior, 40(2), 119–138. doi:10.1177/0093854812467943</t>
  </si>
  <si>
    <t>Forensic mental health service consumers</t>
  </si>
  <si>
    <t>History of Aggression–Aggression Scale (LHA-A; Coccaro, Berman, &amp; Kavoussi, 1997)</t>
  </si>
  <si>
    <t>Mckee, M., Roring, S., Winterowd, C., &amp; Porras, C. (2012). The relationship of negative self-schemas and insecure partner attachment styles with anger experience and expression among male batterers. Journal of Interpersonal Violence, 27(13), 2685-2702. doi:10.1177/0886260512436395</t>
  </si>
  <si>
    <t>Male batterers</t>
  </si>
  <si>
    <t>Anger Expression</t>
  </si>
  <si>
    <t>The State-Trait Anger Expression Inventory—2 (STAXI-2, Spielberger, 1999).</t>
  </si>
  <si>
    <t>Esmaili, S. S., Mohammadi, A. Z., &amp; Hakami, M. (2016). Predicting marital satisfaction on the basis of early maladaptive schema in married women, Tehran, Iran. International Journal of Medical Research and Health Sciences, 5(6), 262-270. Retrieved from www.ijmrhs.com</t>
  </si>
  <si>
    <t>Married women</t>
  </si>
  <si>
    <t>Marital Dissatisfaction</t>
  </si>
  <si>
    <t>Enrich marital satisfaction questionnaire</t>
  </si>
  <si>
    <t>R Calculated from Simple Linear Reg t Values and df</t>
  </si>
  <si>
    <t>Dumitrescu, D., &amp; Rusu, A. S. (2012). Relationship between early maladaptive schemas, couple satisfaction and individual mate value: An evolutionary psychological approach. Journal of Cognitive and Behavioral Psychotherapies, 12(1), 63–76. Retrieved from web.b.ebscohost.com</t>
  </si>
  <si>
    <t>University students in a relationship</t>
  </si>
  <si>
    <t>Romania</t>
  </si>
  <si>
    <t>Couple Dissatisfaction</t>
  </si>
  <si>
    <t>Dyadic Adjustment Scale (DAS; Spanier, 1976)</t>
  </si>
  <si>
    <t>Yoo, G., Park, J. H., &amp; Jun, H. J. (2014). Early maladaptive schemas as predictors of interpersonal orientation and peer connectedness in university students. Social Behavior and Personality, 42(8), 1377–1394. doi:10.2224/sbp.2014.42.8.1377</t>
  </si>
  <si>
    <t xml:space="preserve">Undergraduate students enrolled in five private universities. </t>
  </si>
  <si>
    <t>South Korea</t>
  </si>
  <si>
    <t>Poor Quality of Peer Relationships</t>
  </si>
  <si>
    <t>Peer Connectedness Scale developed for the Korea Youth (Panel Survey VI (National Youth Policy Institute, 2008)).</t>
  </si>
  <si>
    <t>Parent Report</t>
  </si>
  <si>
    <t>Braet, C., Vlierberghe, L. Van, Vandevivere, E., Theuwis, L., &amp; Bosmans, G. (2013). Depression in early, middle and late adolescence: Differential evidence for the cognitive diathesis-stress model. Clinical Psychology and Psychotherapy, 20(5), 369–383. doi:10.1002/cpp.1789</t>
  </si>
  <si>
    <t xml:space="preserve">Adolescents from inpatient and outpatient settings as well as a non-referred sample. </t>
  </si>
  <si>
    <t>15a</t>
  </si>
  <si>
    <t>Belgium</t>
  </si>
  <si>
    <t>Degree of Bullying at School (Parent Report)</t>
  </si>
  <si>
    <t>The Olweus Bully/Victim Questionnaire (OBVQ-A: Olweus, 1989)</t>
  </si>
  <si>
    <t>Adolescent report</t>
  </si>
  <si>
    <t>Degree of Bullying at School (Adolescent Report)</t>
  </si>
  <si>
    <t>Parent Trust</t>
  </si>
  <si>
    <t>Roelofs, J., Lee, C., Ruijten, T., &amp; Lobbestael, J. (2011). The mediating role of early maladaptive schemas in the relation between quality of attachment relationships and symptoms of depression in adolescents. Behavioural and Cognitive Psychotherapy, 39(4), 471–479. doi:10.1017/S1352465811000117</t>
  </si>
  <si>
    <t xml:space="preserve">Adolescent high school students. </t>
  </si>
  <si>
    <t>16a</t>
  </si>
  <si>
    <t>The Netherlands</t>
  </si>
  <si>
    <t>Parent Mistrust</t>
  </si>
  <si>
    <t> The Inventory of Parent and Peer Attachment (IPPA; Armsden and Greenberg, 1987)</t>
  </si>
  <si>
    <t>Parent Communication</t>
  </si>
  <si>
    <t>16b</t>
  </si>
  <si>
    <t>Parent Lack of Communication</t>
  </si>
  <si>
    <t>Parent Alienation</t>
  </si>
  <si>
    <t>16c</t>
  </si>
  <si>
    <t>Peer Trust</t>
  </si>
  <si>
    <t>16d</t>
  </si>
  <si>
    <t>Peer Mistrust</t>
  </si>
  <si>
    <t>Peer Communication</t>
  </si>
  <si>
    <t>16e</t>
  </si>
  <si>
    <t>Peer Lack of Communication</t>
  </si>
  <si>
    <t>Peer Alienation</t>
  </si>
  <si>
    <t>16f</t>
  </si>
  <si>
    <t>Same study - different DV</t>
  </si>
  <si>
    <t>Hassija, C. M., Robinson, D., Silva, Y., &amp; Lewin, M. R. (2018). Dysfunctional parenting and intimate partner violence perpetration and victimization among college women: the mediating role of schemas. Journal of Family Violence, 33(1), 65–73. doi:10.1007/s10896-017-9942-3</t>
  </si>
  <si>
    <t xml:space="preserve">Female college students who reported being in a romantic relationship for at least 1 year. </t>
  </si>
  <si>
    <t>18a</t>
  </si>
  <si>
    <t>Victims of Abuse</t>
  </si>
  <si>
    <t>Conflict Tactics Scale 2 (CTS2; Straus et al. 1996 )</t>
  </si>
  <si>
    <t>18b</t>
  </si>
  <si>
    <t>Perpetrators of Abuse</t>
  </si>
  <si>
    <t>Gay, L. E., Harding, H. G., Jackson, J. L., Burns, &amp; Baker, B. D. (2013). Long term effects of exposure to intimate partner abuse: Attachment style and early maladaptive schemas as mediators of the relationship between childhood emotional abuse and intimate partner violence. Journal of Aggression, Maltreatment &amp; Trauma, 22, 408-424. doi:10.1080/10926771.2013.775982</t>
  </si>
  <si>
    <t>Female university students</t>
  </si>
  <si>
    <t>19a</t>
  </si>
  <si>
    <t>The Conflict Tactics Scale–Revised (CTS–2; Straus, Hamby, Boney-McCoy, &amp; Sugarman, 1996)</t>
  </si>
  <si>
    <t>19b</t>
  </si>
  <si>
    <t>Psychological Abuse</t>
  </si>
  <si>
    <t>Calvete, E., Corral, S., &amp; Estévez, A. (2007). Cognitive and coping mechanisms in the interplay between intimate partner violence and depression. Anxiety, Stress &amp; Coping, 20(4), 369-382. doi:10.1080/10615800701628850</t>
  </si>
  <si>
    <t xml:space="preserve">Women who had experienced physical abuse from their partner. </t>
  </si>
  <si>
    <t>21a</t>
  </si>
  <si>
    <t>Victims of Psychological Abuse Only</t>
  </si>
  <si>
    <t>Physical Aggression</t>
  </si>
  <si>
    <t>21b</t>
  </si>
  <si>
    <t>Victims of Physical Abuse Only</t>
  </si>
  <si>
    <t>Aggregated Psychological Violence</t>
  </si>
  <si>
    <t>LaMotte, A. D., Taft, C. T., &amp; Weatherill, R. P. (2016). Mistrust of others as a mediator of the relationship between trauma exposure and use of partner aggression. Psychological Trauma: Theory, Research, Practice, and Policy, 8(4), 535–540. doi:10.1037/tra0000157</t>
  </si>
  <si>
    <t xml:space="preserve">Heterosexual couples who had been in a relationship for at least 6 months (av. rel. length = 6.47 years, SD = 7.50). </t>
  </si>
  <si>
    <t>22a</t>
  </si>
  <si>
    <t>Perpetrators of Psychological Abuse</t>
  </si>
  <si>
    <t>Aggregated Physical Violence</t>
  </si>
  <si>
    <t>22b</t>
  </si>
  <si>
    <t>Psychological Aggression Total</t>
  </si>
  <si>
    <t>Kachadourian, L. K., Taft, C. T., Holowka, D. W., Woodward, H., Marx, B. P., &amp; Burns, A. (2013). Maladaptive dependency schemas, posttraumatic stress hyperarousal symptoms, and intimate partner aggression perpetration. Journal of Traumatic Stress, 26, 580-587. doi:10.1002/jts.21850</t>
  </si>
  <si>
    <t xml:space="preserve">Males in a domestic abuser intervention program. </t>
  </si>
  <si>
    <t>23a</t>
  </si>
  <si>
    <t>Physical Aggression Total</t>
  </si>
  <si>
    <t>23b</t>
  </si>
  <si>
    <t>Perpetrators of Phsycial Abuse</t>
  </si>
  <si>
    <t>T1 Cross-Sectional</t>
  </si>
  <si>
    <t>Calvete, E., Fernández-González, L., Orue, I., &amp; Little, T. D. (2018). Exposure to family violence and dating violence perpetration in adolescents: Potential cognitive and emotional mechanisms. Psychology of Violence, 8(1), 67–75. doi:10.1037/vio0000076</t>
  </si>
  <si>
    <t>24a</t>
  </si>
  <si>
    <t>Perpetration of intimate partner violence</t>
  </si>
  <si>
    <t>Violence Perpetration Subscale of the Conflict in Adolescent Dating Relationships Inventory (CADRI; Wolfe et al., 2001)</t>
  </si>
  <si>
    <t>T2 Cross-Sectional</t>
  </si>
  <si>
    <t>24b</t>
  </si>
  <si>
    <t>T1 Self Report Father Correlations Only</t>
  </si>
  <si>
    <t>Calvete, E., Orue, I., Gamez-Guadix, M., &amp; Bushman, B. J. (2015). Predictors of child-to-parent aggression: A 3-year longitudinal study. Developmental Psychology, 51(5), 663–676. doi:10.1037/a0039092</t>
  </si>
  <si>
    <t>25a</t>
  </si>
  <si>
    <t>Aggression towards mother</t>
  </si>
  <si>
    <t>Child-to-Parent Aggression Questionnaire (Calvete, Gamez-Guadix et al., 2013).</t>
  </si>
  <si>
    <t>T1 Self Report Mother Correlations Only</t>
  </si>
  <si>
    <t>25b</t>
  </si>
  <si>
    <t>T1 Parent Report Father Correlations Only</t>
  </si>
  <si>
    <t>25c</t>
  </si>
  <si>
    <t>T1 Parent Report Mother Correlations Only</t>
  </si>
  <si>
    <t>25d</t>
  </si>
  <si>
    <t>T2 Self Report Father Correlations Only</t>
  </si>
  <si>
    <t>25e</t>
  </si>
  <si>
    <t>T2 Self Report Mother Correlations Only</t>
  </si>
  <si>
    <t>25f</t>
  </si>
  <si>
    <t>T2 Parent Report Father Correlations Only</t>
  </si>
  <si>
    <t>25g</t>
  </si>
  <si>
    <t>T2 Parent Report Mother Correlations Only</t>
  </si>
  <si>
    <t>25h</t>
  </si>
  <si>
    <t>Longitudinal but EMS and IP not measured longitudinally</t>
  </si>
  <si>
    <t>Alba, J., Calvete, E., Wante, L., Van Beveren, M., &amp; Braet, C. (2018). Early maladaptive schemas as moderators of the association between bullying victimisation and depressive symptoms in adolescents. Cognitive Therapy Research, 42, 24-35. doi:10.1007/s10608-017-9874-5</t>
  </si>
  <si>
    <t>Adolescents</t>
  </si>
  <si>
    <t>Bullying victimisation</t>
  </si>
  <si>
    <t>the Victimization Scale of the Peer Relations Questionnaire for Children (PRQ; Rigby and Slee 1993).</t>
  </si>
  <si>
    <t>Wife Conflict Resolution Dissatisfaction</t>
  </si>
  <si>
    <t>O'Connor, P., Izadikah, Z., Abedini, S., &amp; Jackson, C.J. (2018). Can deficits in emotional intelligence explain the negative relationship between abandonment schema and marital quality. Family Relations, 1-13. https://doi.org/10.1111/fare.12320</t>
  </si>
  <si>
    <t>Married Women</t>
  </si>
  <si>
    <t>31a</t>
  </si>
  <si>
    <t>Marital Satisfaction</t>
  </si>
  <si>
    <t>The ENRICH Marital Assessment (Olson, Fournier, &amp; Druckman, 1987)</t>
  </si>
  <si>
    <t>Wife Communication Dissatisfaction</t>
  </si>
  <si>
    <t>31b</t>
  </si>
  <si>
    <t>Wife Marital Dissatisfaction</t>
  </si>
  <si>
    <t>31c</t>
  </si>
  <si>
    <t>Husband Conflict Resolution Dissatisfaction</t>
  </si>
  <si>
    <t>31d</t>
  </si>
  <si>
    <t>Husband Communication Dissatisfaction</t>
  </si>
  <si>
    <t>Interpersonal Problems</t>
  </si>
  <si>
    <t>Janovsky, T., Clark, G.I., &amp; Rock, A.J. (2018). Trait mindfulness mediates the relationship between early maladaptive schema and interpersonal problems. Australian Psychologist, 1-11. doi:10.1111/ap.12390</t>
  </si>
  <si>
    <t>First year psychology students.</t>
  </si>
  <si>
    <t>Average responses of 4 or greater on each item</t>
  </si>
  <si>
    <t>Atkins, L.H. (2017). Childhood maltreatment and adult aggression: The mediating role of early maladaptive schemas. Unpublished manuscript.</t>
  </si>
  <si>
    <t>Undergraduate students enrolled in psychology courses</t>
  </si>
  <si>
    <t>Aggression Questionnaires (AQ: Buss &amp; Perry, 1992)</t>
  </si>
  <si>
    <t>Verbal Aggression</t>
  </si>
  <si>
    <t>Hostility</t>
  </si>
  <si>
    <t>Ball, S.A., &amp; Cecero, J.J. (2001). Addictaed patients with personality disorders: Traits, schemas and presenting problems. Journal of Personality Disorder, 15(1), 72-83.</t>
  </si>
  <si>
    <t>Forgiveness - Other</t>
  </si>
  <si>
    <t>Brock, J.P. (2014). Examining the relationship between early maladaptive schemas, forgiveness and vengeance. Unpublished manuscript.</t>
  </si>
  <si>
    <t>University students</t>
  </si>
  <si>
    <t>Non-Forgiveness</t>
  </si>
  <si>
    <t>Heartland Forgiveness Scale (HFS)</t>
  </si>
  <si>
    <t>Vengence - Avoidance</t>
  </si>
  <si>
    <t>Transgression-Related Interpersonal Motivations Inventory (TRIM-12)</t>
  </si>
  <si>
    <t>Vengence - Revenge</t>
  </si>
  <si>
    <t>Co-rumination</t>
  </si>
  <si>
    <t>Balsamo, M., Carlucci, L., Sergi, M.R., Murdock, K.K., &amp; Saggino, A. (2015). The mediating role of early maladaptive schemas in the relation between co-rumination and depression in young adults. PLOS one, 1-14. doi:10.1371/journal.pone.0140177</t>
  </si>
  <si>
    <t>Italian Undergraduate Students</t>
  </si>
  <si>
    <t>Italy</t>
  </si>
  <si>
    <t>Co-Rumination</t>
  </si>
  <si>
    <t>Co-Rumination Questionnaire (CRQ)</t>
  </si>
  <si>
    <t>Aggressive Behaviour - averaged across the 3 social information processing scenarios</t>
  </si>
  <si>
    <t xml:space="preserve">Calvete, E., &amp; Orue, I. (2010). Cognitive schemas and aggressive behavior in adolescents: The mediating role of social information processing. The Spanish Journal of Psychology, 13(1), 190-201. </t>
  </si>
  <si>
    <t xml:space="preserve">Adolescent High school students. </t>
  </si>
  <si>
    <t>Aggressive Behaviour</t>
  </si>
  <si>
    <t>Reactive-Proactive Aggression Questionnaire</t>
  </si>
  <si>
    <t>T1 Self Report Aggressive Behaviour</t>
  </si>
  <si>
    <t xml:space="preserve">Calvete, E., &amp; Orue, I. (2012). Social information processing as a mediator between cognitive schemas and aggressive behaviour.  Journal of Abnormal Child Psychology, 40, 105-117. </t>
  </si>
  <si>
    <t>T2 Self Report Aggressive Behaviour</t>
  </si>
  <si>
    <t>T3 Self Report Aggressive Behaviour</t>
  </si>
  <si>
    <t>T1 Peer Report Aggressive Behaviour</t>
  </si>
  <si>
    <t>39d</t>
  </si>
  <si>
    <t>T2 Peer Report Aggressive Behaviour</t>
  </si>
  <si>
    <t>T3 Peer Report Aggressive Behaviour</t>
  </si>
  <si>
    <t>T1 Cross-sectional correlations</t>
  </si>
  <si>
    <t>Calvete, E., Fernandez-Gonzalez, L., Gonzalez-Cabrera, J.M., &amp; Gamez-Guadix, M. (2018). Continued bullying victimization in adolescents: Maladaptive schemas as a mediational mechanism. Journal of Youth and Adolescnece, 47, 650-660. doi:10.1007/s10964-017-0677-5</t>
  </si>
  <si>
    <t>Peer Relations Questionnaire for Children (PRQ)</t>
  </si>
  <si>
    <t>T2 Cross-sectional correlations</t>
  </si>
  <si>
    <t>bullying victimisation</t>
  </si>
  <si>
    <t>Dyadic Adjustment</t>
  </si>
  <si>
    <t>Campbell, D.B. (2002). The relationships among negative self-schemas, partner attachement styles and relationship adjustment. Unpublished manuscript.</t>
  </si>
  <si>
    <t>Adults who had been in a relationship for at least 6 months</t>
  </si>
  <si>
    <t>Intimate relationship adjustment and satisfaction</t>
  </si>
  <si>
    <t>77-79</t>
  </si>
  <si>
    <t>Carlucci, L., D'Ambrosio, I., Innamorati, M., Saggino, A., &amp; Balsamo, M. (2018). Co-rumination, anxiety, and maladaptive cognitive schemas: when friendship can hurt. Psychology Research and Behavior Management, 11, 133-144. doi:10.2147/PRBM.SI.44907</t>
  </si>
  <si>
    <t>Young Adults. Mostly undergraduate students</t>
  </si>
  <si>
    <t>Co-Rumination with Peers</t>
  </si>
  <si>
    <t>Clifton, J.A. (1994). The effects of parenting style, attachment and early maladaptive schemas on adult romantic relationships. Unpublished manuscript.</t>
  </si>
  <si>
    <t>Undergraduate Students</t>
  </si>
  <si>
    <t>Intimate relationship adjustment</t>
  </si>
  <si>
    <t>70-71</t>
  </si>
  <si>
    <t>Closness - Dyadic Adjustment</t>
  </si>
  <si>
    <t>Closeness to romantic partner</t>
  </si>
  <si>
    <t>Relationship Closeness Questionnaire (Adapted and Unpublished, Clark and Williamson)</t>
  </si>
  <si>
    <t>Mutual Comunal Behaviours - Support Given to Romantic Partner</t>
  </si>
  <si>
    <t>Support given to close relationships</t>
  </si>
  <si>
    <t>Mutual Communal Behaviours Scale (Williamson and Schulz, 1994)</t>
  </si>
  <si>
    <t>Overall Trust</t>
  </si>
  <si>
    <t>Trust Scale (Rempel, Holmes and Zenna, 1985)</t>
  </si>
  <si>
    <t>Romantic Jealousy</t>
  </si>
  <si>
    <t xml:space="preserve">Dobrenski, R.A. (2001). Romantic jealousy: Symptoms, schemas and attachment. Unpblished manuscript. </t>
  </si>
  <si>
    <t>Multidimensional Jealousy Scale (MJS, Pfeiffer &amp; Wong, 1989)</t>
  </si>
  <si>
    <t>47-48</t>
  </si>
  <si>
    <t>Marital Satisfaction in Iranian students</t>
  </si>
  <si>
    <t>Eftekhari, A., Hejazi, M., &amp; Yazdani, K. (2018). Predicting marital satisfaction through early maladaptive schemas and communication styles of couples. International Journal of Psychology, 12(2), 118-146</t>
  </si>
  <si>
    <t>Married University Students</t>
  </si>
  <si>
    <t>130-131</t>
  </si>
  <si>
    <t>Evraire, L.E., &amp; Dozois, D.J.A. (2014). If it be love indeed tell me how much. Early Core Beliefs Associated with Excessive Reassurance Seeking in Depression. Canadian Journal of Behavioural Science, 46(1), 1-8. doi:10.1037/a0033486</t>
  </si>
  <si>
    <t>Excessive Reassurance Seeking</t>
  </si>
  <si>
    <t>Depressive Interpersonal Relationships Inventory-Reassurance Seeking Subscale (DIRI-RS; Joiner et al., 1992).</t>
  </si>
  <si>
    <t>Sexual Aggression in Men</t>
  </si>
  <si>
    <t xml:space="preserve">Farr, R.A. (2010). The relationship between attachment, early maladaptive schemas, and rape and sexual assault perpetration. Unpblished manuscript. </t>
  </si>
  <si>
    <t>Men recurited via social media</t>
  </si>
  <si>
    <t>Scores of 5, 6 coded as 1 for each question</t>
  </si>
  <si>
    <t>Sexual Aggression</t>
  </si>
  <si>
    <t>The Revised Attraction to Sexual Aggression Scale (ASA), developed and revised by Malamuth (1989a, 1989b, 1998)</t>
  </si>
  <si>
    <t>Poor Mate Retention Tactics</t>
  </si>
  <si>
    <t xml:space="preserve">Harvey, J. (2017). Predicting cost-inflicting mate retention tactic use in women with borderline personality features: Examining the roles of maladaptive schemas and reactive aggression. Unpublished manuscript. </t>
  </si>
  <si>
    <t>Women recurited from an online Amazon Turk</t>
  </si>
  <si>
    <t>Cost Inflicting Mate Retention Tactics (Unhelpful mate retention tactics)</t>
  </si>
  <si>
    <t>Mate Retention Inventory- Short Form (MRI-SF: Buss et al., 2008).</t>
  </si>
  <si>
    <t>Proactive Aggression</t>
  </si>
  <si>
    <t>Reactive-Proactive Aggression Questionnaire (RPAQ: Raine et al., 2006)</t>
  </si>
  <si>
    <t>Reactive Aggression</t>
  </si>
  <si>
    <t>Adult Verbal Sexual Coercion</t>
  </si>
  <si>
    <t xml:space="preserve">Munroe, M.K. (2014). The association between child maltreatment and adult revictimization: The contributio of early maladaptive schemas. Unpublished manuscript. </t>
  </si>
  <si>
    <t>Undergraduate women</t>
  </si>
  <si>
    <t>Sexual Experiences Survey (Koss, Gidycz, &amp; Wisiniewski, 1987; Messman-Moore &amp; Long, 2000).</t>
  </si>
  <si>
    <t>Adult Substance Facilitated Sexual Abuse</t>
  </si>
  <si>
    <t>Adult Physically Forced Assault</t>
  </si>
  <si>
    <t>Aggressive Intimate Relationship Behaviour</t>
  </si>
  <si>
    <t xml:space="preserve">Smyth, E. (2013). The relationships between anger and the manifestation of aggressive and violent behavior within intimate relationships. Unpublished manuscript. </t>
  </si>
  <si>
    <t>Violent Behavior within Intimate Relationships - psychological aggression, physical aggression, sexual coercion, and injury</t>
  </si>
  <si>
    <t>The Conflict Tactics Scale-Revised (CTS2) (Straus, Hamby, Boney-McCoy, &amp; Sugarman, 1996)</t>
  </si>
  <si>
    <t>Romantic intimacy</t>
  </si>
  <si>
    <t>Stiles, O.E. (2004). Early maladaptive schemas and intimacy in young adults' romantic relationships. Unpublished manuscript.</t>
  </si>
  <si>
    <t>Young yndergraduate students in a committed relationship</t>
  </si>
  <si>
    <t>Frequency and intensity in close relationships</t>
  </si>
  <si>
    <t>Miller Social Intimacy Scale (Miller &amp; Lefcourt, 1982)</t>
  </si>
  <si>
    <t>Lack of intimate closeness</t>
  </si>
  <si>
    <t>Intimacy Scale developed by Fischer and Narus (1981).</t>
  </si>
  <si>
    <t>General relationship distance</t>
  </si>
  <si>
    <t>Expression of anger</t>
  </si>
  <si>
    <t>Wood, J.S. (2005). The relationship of negative self-schemas and personality with the experience and expression of anger. Unpublished manuscript.</t>
  </si>
  <si>
    <t>Email Researcher for other EMS corrlations. Reassurance Seeking</t>
  </si>
  <si>
    <t>Tezel, F. K., Kişlak, Ş. T., &amp; Boysan, M. (2015). Relationships between childhood traumatic experiences, early maladaptive schemas and interpersonal styles. Archives of Neuropsychiatry, 52, 226–232. doi:10.5152/npa.2015.7118</t>
  </si>
  <si>
    <t>Yoosefi et al.</t>
  </si>
  <si>
    <t>Taşkale et al.</t>
  </si>
  <si>
    <t>Figueredo, A. J., Jacobs, W. J., Gladden, P. R., Bianchi, J., Patch, E. A., Kavanagh, P. S., &amp; Beck, C. J. A. (2018). Intimate partner violence, interpersonal aggression, and life history strategy. Evolutionary Behavioral Sciences, 12(1), 1–31. doi:10.1093/oxfordhb/9780195396706.013.0005</t>
  </si>
  <si>
    <t>Baker, E., &amp; Beech A.R. (2004). Dissociation and variability of adult attachment dimensions and early maladaptive schemas in sexual and violent offenders. Journal of Interpersonal Violence, 19(10), 1119-1136. soi:10.1177/0886260504269091</t>
  </si>
  <si>
    <t xml:space="preserve">Nemati, M.C. (1996). Toward an understanding of relationships: A structural model or marital satisfaction. Unpublished manuscript. </t>
  </si>
  <si>
    <t>study</t>
  </si>
  <si>
    <t>r</t>
  </si>
  <si>
    <t>number</t>
  </si>
  <si>
    <t>1s</t>
  </si>
  <si>
    <t>1d</t>
  </si>
  <si>
    <t>2s</t>
  </si>
  <si>
    <t>3s</t>
  </si>
  <si>
    <t>4d</t>
  </si>
  <si>
    <t>5s</t>
  </si>
  <si>
    <t>6s</t>
  </si>
  <si>
    <t>6d</t>
  </si>
  <si>
    <t>7s</t>
  </si>
  <si>
    <t>8s</t>
  </si>
  <si>
    <t>9d</t>
  </si>
  <si>
    <t>10s</t>
  </si>
  <si>
    <t>11s</t>
  </si>
  <si>
    <t>12s</t>
  </si>
  <si>
    <t>12d</t>
  </si>
  <si>
    <t>13s</t>
  </si>
  <si>
    <t>14s</t>
  </si>
  <si>
    <t>15s</t>
  </si>
  <si>
    <t>16s</t>
  </si>
  <si>
    <t>17s</t>
  </si>
  <si>
    <t>18s</t>
  </si>
  <si>
    <t>19s</t>
  </si>
  <si>
    <t>20s</t>
  </si>
  <si>
    <t>21s</t>
  </si>
  <si>
    <t>22s</t>
  </si>
  <si>
    <t>23d</t>
  </si>
  <si>
    <t>24d</t>
  </si>
  <si>
    <t>26d</t>
  </si>
  <si>
    <t>27s</t>
  </si>
  <si>
    <t>28s</t>
  </si>
  <si>
    <t>29d</t>
  </si>
  <si>
    <t>30d</t>
  </si>
  <si>
    <t>32d</t>
  </si>
  <si>
    <t>33d</t>
  </si>
  <si>
    <t>34d</t>
  </si>
  <si>
    <t>35d</t>
  </si>
  <si>
    <t>36d</t>
  </si>
  <si>
    <t>37d</t>
  </si>
  <si>
    <t>38d</t>
  </si>
  <si>
    <t>40d</t>
  </si>
  <si>
    <t>33s</t>
  </si>
  <si>
    <t>34s</t>
  </si>
  <si>
    <t>35s</t>
  </si>
  <si>
    <t>36s</t>
  </si>
  <si>
    <t>37s</t>
  </si>
  <si>
    <t>38s</t>
  </si>
  <si>
    <t>39s</t>
  </si>
  <si>
    <t>40s</t>
  </si>
  <si>
    <t>41d</t>
  </si>
  <si>
    <t>42s</t>
  </si>
  <si>
    <t>43s</t>
  </si>
  <si>
    <t>44s</t>
  </si>
  <si>
    <t>45s</t>
  </si>
  <si>
    <t>46s</t>
  </si>
  <si>
    <t>47s</t>
  </si>
  <si>
    <t>48d</t>
  </si>
  <si>
    <t>49d</t>
  </si>
  <si>
    <t>50d</t>
  </si>
  <si>
    <t>51s</t>
  </si>
  <si>
    <t>52s</t>
  </si>
  <si>
    <t>53s</t>
  </si>
  <si>
    <t>54d</t>
  </si>
  <si>
    <t>55s</t>
  </si>
  <si>
    <t>56s</t>
  </si>
  <si>
    <t>57s</t>
  </si>
  <si>
    <t>58s</t>
  </si>
  <si>
    <t>59s</t>
  </si>
  <si>
    <t>60s</t>
  </si>
  <si>
    <t>61s</t>
  </si>
  <si>
    <t>62d</t>
  </si>
  <si>
    <t>63d</t>
  </si>
  <si>
    <t>64s</t>
  </si>
  <si>
    <t>65d</t>
  </si>
  <si>
    <t>66s</t>
  </si>
  <si>
    <t>67s</t>
  </si>
  <si>
    <t>68s</t>
  </si>
  <si>
    <t>69s</t>
  </si>
  <si>
    <t>70s</t>
  </si>
  <si>
    <t>71s</t>
  </si>
  <si>
    <t>72s</t>
  </si>
  <si>
    <t>73s</t>
  </si>
  <si>
    <t>74t</t>
  </si>
  <si>
    <t>75t</t>
  </si>
  <si>
    <t>76t</t>
  </si>
  <si>
    <t>77s</t>
  </si>
  <si>
    <t>78s</t>
  </si>
  <si>
    <t>79s</t>
  </si>
  <si>
    <t>80t</t>
  </si>
  <si>
    <t>81s</t>
  </si>
  <si>
    <t>82s</t>
  </si>
  <si>
    <t>83s</t>
  </si>
  <si>
    <t>84t</t>
  </si>
  <si>
    <t>agg(id = id, r = r, n = n, cor=.5, data=dat2)</t>
  </si>
  <si>
    <t>agg_ems</t>
  </si>
  <si>
    <t>Cross-Sectional</t>
  </si>
  <si>
    <t>Longitudinal</t>
  </si>
  <si>
    <t>Experimental</t>
  </si>
  <si>
    <t>Panahifar et al</t>
  </si>
  <si>
    <t>Experiment</t>
  </si>
  <si>
    <t>ID</t>
  </si>
  <si>
    <t>Author</t>
  </si>
  <si>
    <t>Design</t>
  </si>
  <si>
    <t>Reason for Exclusion</t>
  </si>
  <si>
    <t>Poor Quality of Methodology</t>
  </si>
  <si>
    <t>Year</t>
  </si>
  <si>
    <t>Categorical DV</t>
  </si>
  <si>
    <t>Number Excluded</t>
  </si>
  <si>
    <t>Tilden et al.</t>
  </si>
  <si>
    <t>Experimental data. No R. Interpreted qualitatively</t>
  </si>
  <si>
    <t>Unable to get R</t>
  </si>
  <si>
    <t>NA</t>
  </si>
  <si>
    <t>29a</t>
  </si>
  <si>
    <t>29b</t>
  </si>
  <si>
    <t>29c</t>
  </si>
  <si>
    <t>29e</t>
  </si>
  <si>
    <t>34a</t>
  </si>
  <si>
    <t>34b</t>
  </si>
  <si>
    <t>34c</t>
  </si>
  <si>
    <t>37a</t>
  </si>
  <si>
    <t>37b</t>
  </si>
  <si>
    <t>37c</t>
  </si>
  <si>
    <t>37e</t>
  </si>
  <si>
    <t>37f</t>
  </si>
  <si>
    <t>38a</t>
  </si>
  <si>
    <t>38b</t>
  </si>
  <si>
    <t>41a</t>
  </si>
  <si>
    <t>41b</t>
  </si>
  <si>
    <t>41c</t>
  </si>
  <si>
    <t>46a</t>
  </si>
  <si>
    <t>46b</t>
  </si>
  <si>
    <t>46c</t>
  </si>
  <si>
    <t>47a</t>
  </si>
  <si>
    <t>47b</t>
  </si>
  <si>
    <t>47c</t>
  </si>
  <si>
    <t>50a</t>
  </si>
  <si>
    <t>50b</t>
  </si>
  <si>
    <t>50c</t>
  </si>
  <si>
    <t>percentage_missing_ems</t>
  </si>
  <si>
    <t>Mojallal et al. (2014)</t>
  </si>
  <si>
    <t>Messman-Moore &amp; Coates (2007)</t>
  </si>
  <si>
    <t>Thimm (2013)</t>
  </si>
  <si>
    <t>Shorey et al. (2015)</t>
  </si>
  <si>
    <t>Dunne et al. (2017)</t>
  </si>
  <si>
    <t>Estevez et al. (2016)</t>
  </si>
  <si>
    <t>Tremblay &amp; Dozois (2009)</t>
  </si>
  <si>
    <t>Gilbert et al. (2013)</t>
  </si>
  <si>
    <t>Mckee e al. (2012)</t>
  </si>
  <si>
    <t>Esmaili et al. (2016)</t>
  </si>
  <si>
    <t>Dumitrescu &amp; Rusu (2012)</t>
  </si>
  <si>
    <t>Yoo et al. (2014)</t>
  </si>
  <si>
    <t>Braet et al. (2013) (1)</t>
  </si>
  <si>
    <t>Braet et al. (2013) (2)</t>
  </si>
  <si>
    <t>Roelofs et al. (2011) (1)</t>
  </si>
  <si>
    <t>Roelofs et al. (2011) (2)</t>
  </si>
  <si>
    <t>Roelofs et al. (2011) (3)</t>
  </si>
  <si>
    <t>Roelofs et al. (2011) (4)</t>
  </si>
  <si>
    <t>Roelofs et al. (2011) (5)</t>
  </si>
  <si>
    <t>Roelofs et al. (2011) (6)</t>
  </si>
  <si>
    <t>Hassija et al. (2018) (1)</t>
  </si>
  <si>
    <t>Hassija et al. (2018) (2)</t>
  </si>
  <si>
    <t>Gay et al. (2013) (1)</t>
  </si>
  <si>
    <t>Gay et al. (2013) (2)</t>
  </si>
  <si>
    <t>Calvete et al. (2007) (1)</t>
  </si>
  <si>
    <t>Calvete et al. (2007) (2)</t>
  </si>
  <si>
    <t>LaMotte et al. (2016) (1)</t>
  </si>
  <si>
    <t>LaMotte et al. (2016) (2)</t>
  </si>
  <si>
    <t>Kachadourian et al. (2013) (1)</t>
  </si>
  <si>
    <t>Kachadourian et al. (2013) (2)</t>
  </si>
  <si>
    <t>Calvete et al. (2015) (1)</t>
  </si>
  <si>
    <t>Calvete et al. (2015) (2)</t>
  </si>
  <si>
    <t>Calvete et al. (2015) (3)</t>
  </si>
  <si>
    <t>Calvete et al. (2015) (4)</t>
  </si>
  <si>
    <t>Calvete et al. (2015) (5)</t>
  </si>
  <si>
    <t>Calvete et al. (2015) (6)</t>
  </si>
  <si>
    <t>Calvete et al. (2015) (7)</t>
  </si>
  <si>
    <t>Calvete et al. (2015) (8)</t>
  </si>
  <si>
    <t>O'Connor et al. (2018) (1)</t>
  </si>
  <si>
    <t>O'Connor et al. (2018) (2)</t>
  </si>
  <si>
    <t>O'Connor et al. (2018) (3)</t>
  </si>
  <si>
    <t>O'Connor et al. (2018) (4)</t>
  </si>
  <si>
    <t>O'Connor et al. (2018) (5)</t>
  </si>
  <si>
    <t>Janovsky et al. (2019)</t>
  </si>
  <si>
    <t>Atkins (2017) (1)</t>
  </si>
  <si>
    <t>Atkins (2017) (2)</t>
  </si>
  <si>
    <t>Atkins (2017) (3)</t>
  </si>
  <si>
    <t>Brock (2014) (2)</t>
  </si>
  <si>
    <t>Brock (2014) (1)</t>
  </si>
  <si>
    <t>Brock (2014) (3)</t>
  </si>
  <si>
    <t>Balsamo et al. (2015)</t>
  </si>
  <si>
    <t>Calvete &amp; Orue (2010)</t>
  </si>
  <si>
    <t>Calvete &amp; Orue (2012) (1)</t>
  </si>
  <si>
    <t>Calvete &amp; Orue (2012) (2)</t>
  </si>
  <si>
    <t>Calvete &amp; Orue (2012) (3)</t>
  </si>
  <si>
    <t>Calvete &amp; Orue (2012) (4)</t>
  </si>
  <si>
    <t>Calvete &amp; Orue (2012) (5)</t>
  </si>
  <si>
    <t>Calvete &amp; Orue (2012) (6)</t>
  </si>
  <si>
    <t>Campbell (2002)</t>
  </si>
  <si>
    <t>Carlucci et al. (2018)</t>
  </si>
  <si>
    <t>Clifton (1994) (1)</t>
  </si>
  <si>
    <t>Clifton (1994) (2)</t>
  </si>
  <si>
    <t>Clifton (1994) (3)</t>
  </si>
  <si>
    <t>Clifton (1994) (4)</t>
  </si>
  <si>
    <t>Dobrenski (2001)</t>
  </si>
  <si>
    <t>Eftekhari et al. (2018)</t>
  </si>
  <si>
    <t>Evraire &amp; Dozois (2014)</t>
  </si>
  <si>
    <t>Farr (2010)</t>
  </si>
  <si>
    <t>Harvey (2017) (1)</t>
  </si>
  <si>
    <t>Harvey (2017) (2)</t>
  </si>
  <si>
    <t>Harvey (2017) (3)</t>
  </si>
  <si>
    <t>Munroe (2014) (1)</t>
  </si>
  <si>
    <t>Munroe (2014) (2)</t>
  </si>
  <si>
    <t>Munroe (2014) (3)</t>
  </si>
  <si>
    <t>Smyth (2013)</t>
  </si>
  <si>
    <t>Stiles (2004) (1)</t>
  </si>
  <si>
    <t>Stiles (2004) (2)</t>
  </si>
  <si>
    <t>Stiles (2004) (3)</t>
  </si>
  <si>
    <t>Wood (2005)</t>
  </si>
  <si>
    <t>Alba et al. (2018)</t>
  </si>
  <si>
    <t>Calvete et al. (2018a) (1)</t>
  </si>
  <si>
    <t>Calvete et al. (2018a) (2)</t>
  </si>
  <si>
    <t>Calvete et al. (2018b) (1)</t>
  </si>
  <si>
    <t>Calvete et al. (2018b) (2)</t>
  </si>
  <si>
    <t>over18</t>
  </si>
  <si>
    <t>specialist</t>
  </si>
  <si>
    <t>meansum</t>
  </si>
  <si>
    <t>clinsig</t>
  </si>
  <si>
    <t>T1univeristy</t>
  </si>
  <si>
    <t>T2clinical</t>
  </si>
  <si>
    <t>T3offenders</t>
  </si>
  <si>
    <t>T4victims</t>
  </si>
  <si>
    <t>T5under18</t>
  </si>
  <si>
    <t>IP1</t>
  </si>
  <si>
    <t>IP2</t>
  </si>
  <si>
    <t>IP3</t>
  </si>
  <si>
    <t>IP4</t>
  </si>
  <si>
    <t>cd1</t>
  </si>
  <si>
    <t>cd2</t>
  </si>
  <si>
    <t>cd3</t>
  </si>
  <si>
    <t>IPN1</t>
  </si>
  <si>
    <t>IPN2</t>
  </si>
  <si>
    <t>IPN3</t>
  </si>
  <si>
    <t>IP5</t>
  </si>
  <si>
    <t>2018b</t>
  </si>
  <si>
    <t>2018a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</si>
</sst>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0" xfId="0" applyFon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/>
    <xf numFmtId="0" fontId="0" fillId="0" borderId="0" xfId="0" applyFont="1"/>
    <xf numFmtId="0" fontId="0" fillId="2" borderId="0" xfId="0" applyFill="1"/>
    <xf numFmtId="0" fontId="0" fillId="2" borderId="0" xfId="0" applyFont="1" applyFill="1"/>
    <xf numFmtId="0" fontId="1" fillId="0" borderId="0" xfId="0" applyFont="1" applyAlignment="1">
      <alignment horizontal="right"/>
    </xf>
    <xf numFmtId="0" fontId="5" fillId="0" borderId="0" xfId="0" applyFont="1"/>
    <xf numFmtId="0" fontId="0" fillId="0" borderId="0" xfId="0" applyFill="1"/>
    <xf numFmtId="0" fontId="6" fillId="0" borderId="0" xfId="0" applyFont="1"/>
    <xf numFmtId="0" fontId="6" fillId="0" borderId="0" xfId="0" applyFont="1" applyAlignment="1">
      <alignment horizontal="right"/>
    </xf>
    <xf numFmtId="2" fontId="6" fillId="0" borderId="0" xfId="0" applyNumberFormat="1" applyFont="1"/>
    <xf numFmtId="0" fontId="7" fillId="0" borderId="0" xfId="0" applyFont="1"/>
    <xf numFmtId="0" fontId="4" fillId="0" borderId="0" xfId="0" applyFont="1" applyAlignment="1">
      <alignment horizontal="right"/>
    </xf>
    <xf numFmtId="2" fontId="4" fillId="0" borderId="0" xfId="0" applyNumberFormat="1" applyFont="1"/>
    <xf numFmtId="0" fontId="4" fillId="3" borderId="0" xfId="0" applyFont="1" applyFill="1"/>
    <xf numFmtId="1" fontId="4" fillId="0" borderId="0" xfId="0" applyNumberFormat="1" applyFont="1"/>
    <xf numFmtId="0" fontId="0" fillId="2" borderId="0" xfId="0" applyFill="1" applyAlignment="1">
      <alignment horizontal="right"/>
    </xf>
    <xf numFmtId="2" fontId="0" fillId="2" borderId="0" xfId="0" applyNumberFormat="1" applyFill="1"/>
    <xf numFmtId="0" fontId="1" fillId="2" borderId="0" xfId="0" applyFont="1" applyFill="1"/>
    <xf numFmtId="0" fontId="4" fillId="2" borderId="0" xfId="0" applyFont="1" applyFill="1"/>
    <xf numFmtId="0" fontId="0" fillId="4" borderId="0" xfId="0" applyFill="1"/>
    <xf numFmtId="0" fontId="0" fillId="4" borderId="0" xfId="0" applyFill="1" applyAlignment="1">
      <alignment horizontal="right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508E6-9472-8244-A52C-4FCC65D02BAC}">
  <dimension ref="A1:CE85"/>
  <sheetViews>
    <sheetView tabSelected="1" topLeftCell="A56" workbookViewId="0">
      <selection activeCell="B85" sqref="B85"/>
    </sheetView>
  </sheetViews>
  <sheetFormatPr baseColWidth="10" defaultRowHeight="16" x14ac:dyDescent="0.2"/>
  <cols>
    <col min="2" max="2" width="23.33203125" customWidth="1"/>
    <col min="3" max="3" width="35" customWidth="1"/>
    <col min="4" max="4" width="10.83203125" style="6"/>
    <col min="32" max="32" width="54" customWidth="1"/>
  </cols>
  <sheetData>
    <row r="1" spans="1:83" x14ac:dyDescent="0.2">
      <c r="A1" s="1" t="s">
        <v>0</v>
      </c>
      <c r="B1" s="1" t="s">
        <v>1</v>
      </c>
      <c r="C1" s="1" t="s">
        <v>2</v>
      </c>
      <c r="D1" s="1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486</v>
      </c>
      <c r="L1" s="1" t="s">
        <v>10</v>
      </c>
      <c r="M1" s="1" t="s">
        <v>11</v>
      </c>
      <c r="N1" s="1" t="s">
        <v>12</v>
      </c>
      <c r="O1" s="2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442</v>
      </c>
      <c r="AM1" s="1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1" t="s">
        <v>61</v>
      </c>
      <c r="BM1" s="12" t="s">
        <v>571</v>
      </c>
      <c r="BN1" s="12" t="s">
        <v>572</v>
      </c>
      <c r="BO1" s="12" t="s">
        <v>573</v>
      </c>
      <c r="BP1" s="12" t="s">
        <v>574</v>
      </c>
      <c r="BQ1" s="12" t="s">
        <v>575</v>
      </c>
      <c r="BR1" s="12" t="s">
        <v>576</v>
      </c>
      <c r="BS1" s="12" t="s">
        <v>577</v>
      </c>
      <c r="BT1" s="12" t="s">
        <v>578</v>
      </c>
      <c r="BU1" s="12" t="s">
        <v>579</v>
      </c>
      <c r="BV1" s="12" t="s">
        <v>580</v>
      </c>
      <c r="BW1" s="12" t="s">
        <v>581</v>
      </c>
      <c r="BX1" s="12" t="s">
        <v>582</v>
      </c>
      <c r="BY1" s="12" t="s">
        <v>583</v>
      </c>
      <c r="BZ1" s="12" t="s">
        <v>584</v>
      </c>
      <c r="CA1" s="12" t="s">
        <v>585</v>
      </c>
      <c r="CB1" s="12" t="s">
        <v>586</v>
      </c>
      <c r="CC1" s="12" t="s">
        <v>587</v>
      </c>
      <c r="CD1" s="12" t="s">
        <v>588</v>
      </c>
      <c r="CE1" s="12" t="s">
        <v>589</v>
      </c>
    </row>
    <row r="2" spans="1:83" x14ac:dyDescent="0.2">
      <c r="A2" t="s">
        <v>62</v>
      </c>
      <c r="B2" t="s">
        <v>63</v>
      </c>
      <c r="C2" s="3" t="s">
        <v>64</v>
      </c>
      <c r="D2" s="6">
        <v>1</v>
      </c>
      <c r="E2">
        <v>1</v>
      </c>
      <c r="F2">
        <v>1</v>
      </c>
      <c r="G2" t="s">
        <v>487</v>
      </c>
      <c r="H2">
        <v>2014</v>
      </c>
      <c r="I2">
        <v>1</v>
      </c>
      <c r="J2">
        <v>0.85</v>
      </c>
      <c r="K2">
        <f>(100-(COUNT(AN2:BK2)/24)*100)</f>
        <v>16.666666666666657</v>
      </c>
      <c r="L2">
        <v>1</v>
      </c>
      <c r="M2" t="s">
        <v>65</v>
      </c>
      <c r="N2">
        <v>2</v>
      </c>
      <c r="O2" s="4">
        <v>33.17</v>
      </c>
      <c r="R2">
        <v>0</v>
      </c>
      <c r="S2">
        <v>150</v>
      </c>
      <c r="T2">
        <v>150</v>
      </c>
      <c r="U2">
        <f>R2/T2*100</f>
        <v>0</v>
      </c>
      <c r="V2">
        <v>1</v>
      </c>
      <c r="W2">
        <v>2</v>
      </c>
      <c r="X2" t="s">
        <v>66</v>
      </c>
      <c r="Y2">
        <v>7</v>
      </c>
      <c r="AA2">
        <v>7</v>
      </c>
      <c r="AC2">
        <v>3</v>
      </c>
      <c r="AD2">
        <v>1</v>
      </c>
      <c r="AE2">
        <v>1</v>
      </c>
      <c r="AF2" t="s">
        <v>67</v>
      </c>
      <c r="AG2" t="s">
        <v>68</v>
      </c>
      <c r="AH2">
        <v>0</v>
      </c>
      <c r="AI2">
        <v>0</v>
      </c>
      <c r="AJ2">
        <v>0</v>
      </c>
      <c r="AK2">
        <f>COUNT(AT2:BK2)</f>
        <v>15</v>
      </c>
      <c r="AL2" s="9">
        <v>0.82331803999999997</v>
      </c>
      <c r="AM2" s="4">
        <f>AVERAGE(AT2:BK2)</f>
        <v>0.57553333333333323</v>
      </c>
      <c r="AN2" s="4"/>
      <c r="AO2" s="4">
        <v>0.89</v>
      </c>
      <c r="AP2" s="4">
        <v>0.92</v>
      </c>
      <c r="AQ2" s="4">
        <v>0.36</v>
      </c>
      <c r="AR2" s="4">
        <v>0.2</v>
      </c>
      <c r="AS2" s="4">
        <v>0.25</v>
      </c>
      <c r="AT2" s="4">
        <v>0.60899999999999999</v>
      </c>
      <c r="AU2" s="4">
        <v>0.25800000000000001</v>
      </c>
      <c r="AV2" s="4">
        <v>0.76100000000000001</v>
      </c>
      <c r="AW2" s="4">
        <v>0.79200000000000004</v>
      </c>
      <c r="AX2" s="4">
        <v>0.56899999999999995</v>
      </c>
      <c r="AY2" s="4">
        <v>0.77700000000000002</v>
      </c>
      <c r="AZ2" s="4"/>
      <c r="BA2" s="4">
        <v>0.61099999999999999</v>
      </c>
      <c r="BB2" s="4">
        <v>0.67500000000000004</v>
      </c>
      <c r="BC2" s="4">
        <v>0.83399999999999996</v>
      </c>
      <c r="BD2" s="4">
        <v>0.70099999999999996</v>
      </c>
      <c r="BE2" s="4"/>
      <c r="BF2" s="4">
        <v>0.78100000000000003</v>
      </c>
      <c r="BG2" s="4"/>
      <c r="BH2" s="4">
        <v>0.39400000000000002</v>
      </c>
      <c r="BI2" s="4">
        <v>0.63400000000000001</v>
      </c>
      <c r="BJ2" s="4">
        <v>0.06</v>
      </c>
      <c r="BK2" s="4">
        <v>0.17699999999999999</v>
      </c>
      <c r="BL2" t="s">
        <v>69</v>
      </c>
      <c r="BM2" s="4">
        <v>0</v>
      </c>
      <c r="BN2" s="4">
        <v>0</v>
      </c>
      <c r="BO2" s="4">
        <v>1</v>
      </c>
      <c r="BP2" s="4">
        <v>0</v>
      </c>
      <c r="BQ2" s="4">
        <v>1</v>
      </c>
      <c r="BR2" s="4">
        <v>0</v>
      </c>
      <c r="BS2" s="4">
        <v>0</v>
      </c>
      <c r="BT2" s="4">
        <v>0</v>
      </c>
      <c r="BU2" s="4">
        <v>0</v>
      </c>
      <c r="BV2" s="4">
        <v>0</v>
      </c>
      <c r="BW2" s="4">
        <v>0</v>
      </c>
      <c r="BX2" s="4">
        <v>0</v>
      </c>
      <c r="BY2" s="4">
        <v>1</v>
      </c>
      <c r="BZ2" s="4">
        <v>0</v>
      </c>
      <c r="CA2" s="4">
        <v>1</v>
      </c>
      <c r="CB2" s="4">
        <v>0</v>
      </c>
      <c r="CC2" s="4">
        <v>0</v>
      </c>
      <c r="CD2" s="4">
        <v>0</v>
      </c>
      <c r="CE2" s="4">
        <v>0</v>
      </c>
    </row>
    <row r="3" spans="1:83" x14ac:dyDescent="0.2">
      <c r="B3" t="s">
        <v>70</v>
      </c>
      <c r="C3" t="s">
        <v>71</v>
      </c>
      <c r="D3" s="6">
        <v>3</v>
      </c>
      <c r="E3">
        <v>2</v>
      </c>
      <c r="F3">
        <v>2</v>
      </c>
      <c r="G3" t="s">
        <v>488</v>
      </c>
      <c r="H3">
        <v>2007</v>
      </c>
      <c r="I3">
        <v>1</v>
      </c>
      <c r="J3">
        <v>0.75</v>
      </c>
      <c r="K3">
        <f t="shared" ref="K3:K66" si="0">(100-(COUNT(AN3:BK3)/24)*100)</f>
        <v>83.333333333333343</v>
      </c>
      <c r="L3">
        <v>1</v>
      </c>
      <c r="M3" t="s">
        <v>72</v>
      </c>
      <c r="N3">
        <v>3</v>
      </c>
      <c r="O3" s="4">
        <v>19.3</v>
      </c>
      <c r="P3">
        <v>17</v>
      </c>
      <c r="Q3">
        <v>51</v>
      </c>
      <c r="R3">
        <v>0</v>
      </c>
      <c r="S3">
        <v>382</v>
      </c>
      <c r="T3">
        <v>382</v>
      </c>
      <c r="U3">
        <f t="shared" ref="U3:U27" si="1">R3/T3*100</f>
        <v>0</v>
      </c>
      <c r="V3">
        <v>1</v>
      </c>
      <c r="W3">
        <v>2</v>
      </c>
      <c r="X3" t="s">
        <v>73</v>
      </c>
      <c r="Y3">
        <v>1</v>
      </c>
      <c r="AA3">
        <v>5</v>
      </c>
      <c r="AC3">
        <v>5</v>
      </c>
      <c r="AD3">
        <v>1</v>
      </c>
      <c r="AE3">
        <v>1</v>
      </c>
      <c r="AF3" t="s">
        <v>74</v>
      </c>
      <c r="AG3" t="s">
        <v>75</v>
      </c>
      <c r="AH3">
        <v>0</v>
      </c>
      <c r="AI3">
        <v>0</v>
      </c>
      <c r="AJ3">
        <v>0</v>
      </c>
      <c r="AK3">
        <f t="shared" ref="AK3:AK23" si="2">COUNT(AT3:BK3)</f>
        <v>4</v>
      </c>
      <c r="AL3">
        <v>0.51149979000000001</v>
      </c>
      <c r="AM3" s="4">
        <f>AVERAGE(AT3:BK3)</f>
        <v>0.39250000000000002</v>
      </c>
      <c r="AN3" s="4"/>
      <c r="AO3" s="4"/>
      <c r="AP3" s="4"/>
      <c r="AQ3" s="4"/>
      <c r="AR3" s="4"/>
      <c r="AS3" s="4"/>
      <c r="AT3" s="4"/>
      <c r="AU3" s="4"/>
      <c r="AV3" s="4">
        <v>0.35</v>
      </c>
      <c r="AW3" s="4"/>
      <c r="AX3" s="4"/>
      <c r="AY3" s="4">
        <v>0.49</v>
      </c>
      <c r="AZ3" s="4"/>
      <c r="BA3" s="4"/>
      <c r="BB3" s="4"/>
      <c r="BC3" s="4"/>
      <c r="BD3" s="4"/>
      <c r="BE3" s="4"/>
      <c r="BF3" s="4">
        <v>0.39</v>
      </c>
      <c r="BG3" s="4"/>
      <c r="BH3" s="4">
        <v>0.34</v>
      </c>
      <c r="BI3" s="4"/>
      <c r="BJ3" s="4"/>
      <c r="BK3" s="4"/>
      <c r="BL3">
        <v>83</v>
      </c>
      <c r="BM3" s="4">
        <v>0</v>
      </c>
      <c r="BN3" s="4">
        <v>0</v>
      </c>
      <c r="BO3" s="4">
        <v>1</v>
      </c>
      <c r="BP3" s="4">
        <v>0</v>
      </c>
      <c r="BQ3" s="4">
        <v>1</v>
      </c>
      <c r="BR3" s="4">
        <v>0</v>
      </c>
      <c r="BS3" s="4">
        <v>0</v>
      </c>
      <c r="BT3" s="4">
        <v>0</v>
      </c>
      <c r="BU3" s="4">
        <v>0</v>
      </c>
      <c r="BV3" s="4">
        <v>0</v>
      </c>
      <c r="BW3" s="4">
        <v>0</v>
      </c>
      <c r="BX3" s="4">
        <v>0</v>
      </c>
      <c r="BY3" s="4">
        <v>1</v>
      </c>
      <c r="BZ3" s="4">
        <v>0</v>
      </c>
      <c r="CA3" s="4">
        <v>0</v>
      </c>
      <c r="CB3" s="4">
        <v>1</v>
      </c>
      <c r="CC3" s="4">
        <v>0</v>
      </c>
      <c r="CD3" s="4">
        <v>0</v>
      </c>
      <c r="CE3" s="4">
        <v>0</v>
      </c>
    </row>
    <row r="4" spans="1:83" x14ac:dyDescent="0.2">
      <c r="B4" t="s">
        <v>76</v>
      </c>
      <c r="C4" t="s">
        <v>77</v>
      </c>
      <c r="D4" s="6">
        <v>4</v>
      </c>
      <c r="E4">
        <v>3</v>
      </c>
      <c r="F4">
        <v>3</v>
      </c>
      <c r="G4" t="s">
        <v>489</v>
      </c>
      <c r="H4">
        <v>2013</v>
      </c>
      <c r="I4">
        <v>1</v>
      </c>
      <c r="J4">
        <v>0.85</v>
      </c>
      <c r="K4">
        <f t="shared" si="0"/>
        <v>37.5</v>
      </c>
      <c r="L4">
        <v>1</v>
      </c>
      <c r="M4" t="s">
        <v>78</v>
      </c>
      <c r="N4">
        <v>4</v>
      </c>
      <c r="O4" s="4">
        <v>40.299999999999997</v>
      </c>
      <c r="P4">
        <v>18</v>
      </c>
      <c r="Q4">
        <v>67</v>
      </c>
      <c r="R4">
        <v>28</v>
      </c>
      <c r="S4">
        <v>78</v>
      </c>
      <c r="T4">
        <v>106</v>
      </c>
      <c r="U4">
        <f t="shared" si="1"/>
        <v>26.415094339622641</v>
      </c>
      <c r="V4">
        <v>2</v>
      </c>
      <c r="W4">
        <v>3</v>
      </c>
      <c r="X4" t="s">
        <v>66</v>
      </c>
      <c r="Y4">
        <v>7</v>
      </c>
      <c r="AA4">
        <v>5</v>
      </c>
      <c r="AC4">
        <v>4</v>
      </c>
      <c r="AD4">
        <v>1</v>
      </c>
      <c r="AE4">
        <v>1</v>
      </c>
      <c r="AF4" t="s">
        <v>67</v>
      </c>
      <c r="AG4" t="s">
        <v>79</v>
      </c>
      <c r="AH4">
        <v>0</v>
      </c>
      <c r="AI4">
        <v>0</v>
      </c>
      <c r="AJ4">
        <v>0</v>
      </c>
      <c r="AK4">
        <f t="shared" si="2"/>
        <v>15</v>
      </c>
      <c r="AL4">
        <v>0.65159469999999997</v>
      </c>
      <c r="AM4" s="4">
        <f>AVERAGE(AT4:BK4)</f>
        <v>0.45533333333333326</v>
      </c>
      <c r="AN4" s="4"/>
      <c r="AO4" s="4"/>
      <c r="AP4" s="4"/>
      <c r="AQ4" s="4"/>
      <c r="AR4" s="4"/>
      <c r="AS4" s="4"/>
      <c r="AT4" s="4">
        <v>0.69</v>
      </c>
      <c r="AU4" s="4">
        <v>0.32</v>
      </c>
      <c r="AV4" s="4">
        <v>0.56000000000000005</v>
      </c>
      <c r="AW4" s="4">
        <v>0.5</v>
      </c>
      <c r="AX4" s="4">
        <v>0.57999999999999996</v>
      </c>
      <c r="AY4" s="4">
        <v>0.46</v>
      </c>
      <c r="AZ4" s="4"/>
      <c r="BA4" s="4">
        <v>0.36</v>
      </c>
      <c r="BB4" s="4">
        <v>0.5</v>
      </c>
      <c r="BC4" s="4">
        <v>0.44</v>
      </c>
      <c r="BD4" s="4">
        <v>0.42</v>
      </c>
      <c r="BE4" s="4"/>
      <c r="BF4" s="4">
        <v>0.42</v>
      </c>
      <c r="BG4" s="4"/>
      <c r="BH4" s="4">
        <v>0.43</v>
      </c>
      <c r="BI4" s="4">
        <v>0.41</v>
      </c>
      <c r="BJ4" s="4">
        <v>0.52</v>
      </c>
      <c r="BK4" s="4">
        <v>0.22</v>
      </c>
      <c r="BL4">
        <v>119</v>
      </c>
      <c r="BM4" s="4">
        <v>0</v>
      </c>
      <c r="BN4" s="4">
        <v>1</v>
      </c>
      <c r="BO4" s="4">
        <v>1</v>
      </c>
      <c r="BP4" s="4">
        <v>0</v>
      </c>
      <c r="BQ4" s="4">
        <v>0</v>
      </c>
      <c r="BR4" s="4">
        <v>1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0</v>
      </c>
      <c r="BY4" s="4">
        <v>1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</row>
    <row r="5" spans="1:83" x14ac:dyDescent="0.2">
      <c r="B5" t="s">
        <v>80</v>
      </c>
      <c r="C5" t="s">
        <v>81</v>
      </c>
      <c r="D5" s="6">
        <v>5</v>
      </c>
      <c r="E5">
        <v>4</v>
      </c>
      <c r="F5">
        <v>4</v>
      </c>
      <c r="G5" t="s">
        <v>490</v>
      </c>
      <c r="H5">
        <v>2015</v>
      </c>
      <c r="I5">
        <v>1</v>
      </c>
      <c r="J5">
        <v>0.85</v>
      </c>
      <c r="K5">
        <f t="shared" si="0"/>
        <v>79.166666666666657</v>
      </c>
      <c r="L5">
        <v>1</v>
      </c>
      <c r="M5" t="s">
        <v>72</v>
      </c>
      <c r="N5">
        <v>3</v>
      </c>
      <c r="O5" s="4">
        <v>41.24</v>
      </c>
      <c r="R5">
        <v>106</v>
      </c>
      <c r="S5">
        <v>0</v>
      </c>
      <c r="T5">
        <v>106</v>
      </c>
      <c r="U5">
        <f t="shared" si="1"/>
        <v>100</v>
      </c>
      <c r="V5">
        <v>5</v>
      </c>
      <c r="W5">
        <v>3</v>
      </c>
      <c r="X5" t="s">
        <v>73</v>
      </c>
      <c r="Y5">
        <v>1</v>
      </c>
      <c r="AA5">
        <v>3</v>
      </c>
      <c r="AB5" t="s">
        <v>82</v>
      </c>
      <c r="AC5">
        <v>3</v>
      </c>
      <c r="AD5">
        <v>2</v>
      </c>
      <c r="AE5">
        <v>1</v>
      </c>
      <c r="AF5" t="s">
        <v>83</v>
      </c>
      <c r="AG5" t="s">
        <v>84</v>
      </c>
      <c r="AH5">
        <v>0</v>
      </c>
      <c r="AI5">
        <v>1</v>
      </c>
      <c r="AJ5">
        <v>1</v>
      </c>
      <c r="AK5">
        <f>COUNT(AO5:AS5)</f>
        <v>5</v>
      </c>
      <c r="AL5">
        <v>0.51516308</v>
      </c>
      <c r="AM5" s="4">
        <f>AVERAGE(AO5:AS5)</f>
        <v>0.38600000000000001</v>
      </c>
      <c r="AN5" s="4"/>
      <c r="AO5" s="4">
        <v>0.47</v>
      </c>
      <c r="AP5" s="4">
        <v>0.41</v>
      </c>
      <c r="AQ5" s="4">
        <v>0.15</v>
      </c>
      <c r="AR5" s="4">
        <v>0.34</v>
      </c>
      <c r="AS5" s="4">
        <v>0.56000000000000005</v>
      </c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>
        <v>9</v>
      </c>
      <c r="BM5" s="4">
        <v>0</v>
      </c>
      <c r="BN5" s="4">
        <v>1</v>
      </c>
      <c r="BO5" s="4">
        <v>7</v>
      </c>
      <c r="BP5" s="4">
        <v>1</v>
      </c>
      <c r="BQ5" s="4">
        <v>0</v>
      </c>
      <c r="BR5" s="4">
        <v>1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0</v>
      </c>
      <c r="BY5" s="4">
        <v>0</v>
      </c>
      <c r="BZ5" s="4">
        <v>0</v>
      </c>
      <c r="CA5" s="4">
        <v>0</v>
      </c>
      <c r="CB5" s="4">
        <v>1</v>
      </c>
      <c r="CC5" s="4">
        <v>0</v>
      </c>
      <c r="CD5" s="4">
        <v>0</v>
      </c>
      <c r="CE5" s="4">
        <v>0</v>
      </c>
    </row>
    <row r="6" spans="1:83" x14ac:dyDescent="0.2">
      <c r="A6" s="1"/>
      <c r="B6" t="s">
        <v>85</v>
      </c>
      <c r="C6" t="s">
        <v>86</v>
      </c>
      <c r="D6" s="6">
        <v>6</v>
      </c>
      <c r="E6">
        <v>5</v>
      </c>
      <c r="F6">
        <v>5</v>
      </c>
      <c r="G6" t="s">
        <v>491</v>
      </c>
      <c r="H6">
        <v>2017</v>
      </c>
      <c r="I6">
        <v>1</v>
      </c>
      <c r="J6">
        <v>0.95</v>
      </c>
      <c r="K6">
        <f t="shared" si="0"/>
        <v>25</v>
      </c>
      <c r="L6">
        <v>1</v>
      </c>
      <c r="M6" t="s">
        <v>87</v>
      </c>
      <c r="N6">
        <v>1</v>
      </c>
      <c r="O6" s="4">
        <v>34.99</v>
      </c>
      <c r="P6">
        <v>18</v>
      </c>
      <c r="Q6">
        <v>60</v>
      </c>
      <c r="R6">
        <v>208</v>
      </c>
      <c r="S6">
        <v>0</v>
      </c>
      <c r="T6">
        <v>208</v>
      </c>
      <c r="U6">
        <f t="shared" si="1"/>
        <v>100</v>
      </c>
      <c r="V6">
        <v>5</v>
      </c>
      <c r="W6">
        <v>4</v>
      </c>
      <c r="X6" t="s">
        <v>73</v>
      </c>
      <c r="Y6">
        <v>1</v>
      </c>
      <c r="AA6">
        <v>5</v>
      </c>
      <c r="AC6">
        <v>2</v>
      </c>
      <c r="AD6">
        <v>2</v>
      </c>
      <c r="AE6">
        <v>1</v>
      </c>
      <c r="AF6" t="s">
        <v>83</v>
      </c>
      <c r="AG6" t="s">
        <v>88</v>
      </c>
      <c r="AH6">
        <v>0</v>
      </c>
      <c r="AI6">
        <v>1</v>
      </c>
      <c r="AJ6">
        <v>0</v>
      </c>
      <c r="AK6">
        <f t="shared" si="2"/>
        <v>18</v>
      </c>
      <c r="AL6">
        <v>0.24640646999999999</v>
      </c>
      <c r="AM6" s="4">
        <f>AVERAGE(AT6:BK6)</f>
        <v>0.17077777777777781</v>
      </c>
      <c r="AN6" s="4"/>
      <c r="AO6" s="4"/>
      <c r="AP6" s="4"/>
      <c r="AQ6" s="4"/>
      <c r="AR6" s="4"/>
      <c r="AS6" s="4"/>
      <c r="AT6" s="4">
        <v>4.7E-2</v>
      </c>
      <c r="AU6" s="4">
        <v>0.28399999999999997</v>
      </c>
      <c r="AV6" s="4">
        <v>0.28199999999999997</v>
      </c>
      <c r="AW6" s="4">
        <v>0.20799999999999999</v>
      </c>
      <c r="AX6" s="4">
        <v>0.159</v>
      </c>
      <c r="AY6" s="4">
        <v>0.253</v>
      </c>
      <c r="AZ6" s="4">
        <v>0.20300000000000001</v>
      </c>
      <c r="BA6" s="4">
        <v>0.19</v>
      </c>
      <c r="BB6" s="4">
        <v>3.9E-2</v>
      </c>
      <c r="BC6" s="4">
        <v>0.19700000000000001</v>
      </c>
      <c r="BD6" s="4">
        <v>0.191</v>
      </c>
      <c r="BE6" s="4">
        <v>0.115</v>
      </c>
      <c r="BF6" s="4">
        <v>0.22900000000000001</v>
      </c>
      <c r="BG6" s="4">
        <v>0.253</v>
      </c>
      <c r="BH6" s="4">
        <v>0.115</v>
      </c>
      <c r="BI6" s="4">
        <v>-8.1000000000000003E-2</v>
      </c>
      <c r="BJ6" s="4">
        <v>0.13100000000000001</v>
      </c>
      <c r="BK6" s="4">
        <v>0.25900000000000001</v>
      </c>
      <c r="BL6" t="s">
        <v>89</v>
      </c>
      <c r="BM6" s="4">
        <v>0</v>
      </c>
      <c r="BN6" s="4">
        <v>1</v>
      </c>
      <c r="BO6" s="4">
        <v>1</v>
      </c>
      <c r="BP6" s="4">
        <v>0</v>
      </c>
      <c r="BQ6" s="4">
        <v>0</v>
      </c>
      <c r="BR6" s="4">
        <v>0</v>
      </c>
      <c r="BS6" s="4">
        <v>1</v>
      </c>
      <c r="BT6" s="4">
        <v>0</v>
      </c>
      <c r="BU6" s="4">
        <v>0</v>
      </c>
      <c r="BV6" s="4">
        <v>0</v>
      </c>
      <c r="BW6" s="4">
        <v>0</v>
      </c>
      <c r="BX6" s="4">
        <v>0</v>
      </c>
      <c r="BY6" s="4">
        <v>0</v>
      </c>
      <c r="BZ6" s="4">
        <v>1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</row>
    <row r="7" spans="1:83" x14ac:dyDescent="0.2">
      <c r="B7" t="s">
        <v>90</v>
      </c>
      <c r="C7" t="s">
        <v>91</v>
      </c>
      <c r="D7" s="6">
        <v>7</v>
      </c>
      <c r="E7">
        <v>6</v>
      </c>
      <c r="F7">
        <v>6</v>
      </c>
      <c r="G7" t="s">
        <v>492</v>
      </c>
      <c r="H7">
        <v>2016</v>
      </c>
      <c r="I7">
        <v>1</v>
      </c>
      <c r="J7">
        <v>0.9</v>
      </c>
      <c r="K7">
        <f t="shared" si="0"/>
        <v>16.666666666666657</v>
      </c>
      <c r="L7">
        <v>1</v>
      </c>
      <c r="M7" t="s">
        <v>92</v>
      </c>
      <c r="N7">
        <v>4</v>
      </c>
      <c r="O7" s="4">
        <v>34.68</v>
      </c>
      <c r="P7">
        <v>18</v>
      </c>
      <c r="Q7">
        <v>64</v>
      </c>
      <c r="R7">
        <v>20</v>
      </c>
      <c r="S7">
        <v>148</v>
      </c>
      <c r="T7">
        <v>168</v>
      </c>
      <c r="U7">
        <f t="shared" si="1"/>
        <v>11.904761904761903</v>
      </c>
      <c r="V7">
        <v>2</v>
      </c>
      <c r="W7">
        <v>5</v>
      </c>
      <c r="X7" t="s">
        <v>66</v>
      </c>
      <c r="Y7">
        <v>7</v>
      </c>
      <c r="AA7">
        <v>7</v>
      </c>
      <c r="AC7">
        <v>3</v>
      </c>
      <c r="AD7">
        <v>2</v>
      </c>
      <c r="AE7">
        <v>1</v>
      </c>
      <c r="AF7" t="s">
        <v>93</v>
      </c>
      <c r="AG7" t="s">
        <v>94</v>
      </c>
      <c r="AH7">
        <v>0</v>
      </c>
      <c r="AI7">
        <v>0</v>
      </c>
      <c r="AJ7">
        <v>0</v>
      </c>
      <c r="AK7">
        <f t="shared" si="2"/>
        <v>15</v>
      </c>
      <c r="AL7">
        <v>0.32055024999999998</v>
      </c>
      <c r="AM7" s="4">
        <f>AVERAGE(AT7:BK7)</f>
        <v>0.22326666666666667</v>
      </c>
      <c r="AN7" s="4"/>
      <c r="AO7" s="4">
        <v>0.34</v>
      </c>
      <c r="AP7" s="4">
        <v>0.28000000000000003</v>
      </c>
      <c r="AQ7" s="4">
        <v>0.16</v>
      </c>
      <c r="AR7" s="4">
        <v>0.23</v>
      </c>
      <c r="AS7" s="4">
        <v>0.15</v>
      </c>
      <c r="AT7" s="4">
        <v>0.182</v>
      </c>
      <c r="AU7" s="4">
        <v>0.32400000000000001</v>
      </c>
      <c r="AV7" s="4">
        <v>0.22500000000000001</v>
      </c>
      <c r="AW7" s="4">
        <v>0.24</v>
      </c>
      <c r="AX7" s="4">
        <v>0.185</v>
      </c>
      <c r="AY7" s="4">
        <v>0.27300000000000002</v>
      </c>
      <c r="AZ7" s="4"/>
      <c r="BA7" s="4">
        <v>0.25600000000000001</v>
      </c>
      <c r="BB7" s="4">
        <v>0.14199999999999999</v>
      </c>
      <c r="BC7" s="4">
        <v>0.22500000000000001</v>
      </c>
      <c r="BD7" s="4">
        <v>0.28599999999999998</v>
      </c>
      <c r="BE7" s="4"/>
      <c r="BF7" s="4">
        <v>0.254</v>
      </c>
      <c r="BG7" s="4"/>
      <c r="BH7" s="4">
        <v>0.29699999999999999</v>
      </c>
      <c r="BI7" s="4">
        <v>0.111</v>
      </c>
      <c r="BJ7" s="4">
        <v>0.19700000000000001</v>
      </c>
      <c r="BK7" s="4">
        <v>0.152</v>
      </c>
      <c r="BL7" t="s">
        <v>95</v>
      </c>
      <c r="BM7" s="4">
        <v>0</v>
      </c>
      <c r="BN7" s="4">
        <v>1</v>
      </c>
      <c r="BO7" s="4">
        <v>1</v>
      </c>
      <c r="BP7" s="4">
        <v>0</v>
      </c>
      <c r="BQ7" s="4">
        <v>0</v>
      </c>
      <c r="BR7" s="4">
        <v>0</v>
      </c>
      <c r="BS7" s="4">
        <v>0</v>
      </c>
      <c r="BT7" s="4">
        <v>1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</row>
    <row r="8" spans="1:83" x14ac:dyDescent="0.2">
      <c r="B8" t="s">
        <v>96</v>
      </c>
      <c r="C8" t="s">
        <v>97</v>
      </c>
      <c r="D8" s="6">
        <v>8</v>
      </c>
      <c r="E8">
        <v>7</v>
      </c>
      <c r="F8">
        <v>7</v>
      </c>
      <c r="G8" t="s">
        <v>493</v>
      </c>
      <c r="H8">
        <v>2009</v>
      </c>
      <c r="I8">
        <v>1</v>
      </c>
      <c r="J8">
        <v>0.85</v>
      </c>
      <c r="K8">
        <f t="shared" si="0"/>
        <v>37.5</v>
      </c>
      <c r="L8">
        <v>1</v>
      </c>
      <c r="M8" t="s">
        <v>98</v>
      </c>
      <c r="N8">
        <v>3</v>
      </c>
      <c r="O8" s="4">
        <v>18.5</v>
      </c>
      <c r="P8">
        <v>16</v>
      </c>
      <c r="Q8">
        <v>46</v>
      </c>
      <c r="R8">
        <v>304</v>
      </c>
      <c r="S8">
        <v>543</v>
      </c>
      <c r="T8">
        <v>848</v>
      </c>
      <c r="U8">
        <f t="shared" si="1"/>
        <v>35.849056603773583</v>
      </c>
      <c r="V8">
        <v>2</v>
      </c>
      <c r="W8">
        <v>2</v>
      </c>
      <c r="X8" t="s">
        <v>66</v>
      </c>
      <c r="Y8">
        <v>7</v>
      </c>
      <c r="AA8">
        <v>3</v>
      </c>
      <c r="AB8" t="s">
        <v>99</v>
      </c>
      <c r="AC8">
        <v>4</v>
      </c>
      <c r="AD8">
        <v>2</v>
      </c>
      <c r="AE8">
        <v>1</v>
      </c>
      <c r="AF8" t="s">
        <v>100</v>
      </c>
      <c r="AG8" t="s">
        <v>101</v>
      </c>
      <c r="AH8">
        <v>0</v>
      </c>
      <c r="AI8">
        <v>0</v>
      </c>
      <c r="AJ8">
        <v>0</v>
      </c>
      <c r="AK8">
        <f t="shared" si="2"/>
        <v>15</v>
      </c>
      <c r="AL8">
        <v>0.45983696000000002</v>
      </c>
      <c r="AM8" s="4">
        <f>AVERAGE(AT8:BK8)</f>
        <v>0.32133333333333336</v>
      </c>
      <c r="AN8" s="4"/>
      <c r="AO8" s="4"/>
      <c r="AP8" s="4"/>
      <c r="AQ8" s="4"/>
      <c r="AR8" s="4"/>
      <c r="AS8" s="4"/>
      <c r="AT8" s="4">
        <v>0.28999999999999998</v>
      </c>
      <c r="AU8" s="4">
        <v>0.39</v>
      </c>
      <c r="AV8" s="4">
        <v>0.32</v>
      </c>
      <c r="AW8" s="4">
        <v>0.4</v>
      </c>
      <c r="AX8" s="4">
        <v>0.3</v>
      </c>
      <c r="AY8" s="4">
        <v>0.51</v>
      </c>
      <c r="AZ8" s="4"/>
      <c r="BA8" s="4">
        <v>0.28999999999999998</v>
      </c>
      <c r="BB8" s="4">
        <v>0.22</v>
      </c>
      <c r="BC8" s="4">
        <v>0.23</v>
      </c>
      <c r="BD8" s="4">
        <v>0.38</v>
      </c>
      <c r="BE8" s="4"/>
      <c r="BF8" s="4">
        <v>0.38</v>
      </c>
      <c r="BG8" s="4"/>
      <c r="BH8" s="4">
        <v>0.4</v>
      </c>
      <c r="BI8" s="4">
        <v>0.08</v>
      </c>
      <c r="BJ8" s="4">
        <v>0.16</v>
      </c>
      <c r="BK8" s="4">
        <v>0.47</v>
      </c>
      <c r="BL8" s="5">
        <v>572</v>
      </c>
      <c r="BM8" s="4">
        <v>0</v>
      </c>
      <c r="BN8" s="4">
        <v>0</v>
      </c>
      <c r="BO8" s="4">
        <v>7</v>
      </c>
      <c r="BP8" s="4">
        <v>1</v>
      </c>
      <c r="BQ8" s="4">
        <v>1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1</v>
      </c>
      <c r="CC8" s="4">
        <v>0</v>
      </c>
      <c r="CD8" s="4">
        <v>0</v>
      </c>
      <c r="CE8" s="4">
        <v>0</v>
      </c>
    </row>
    <row r="9" spans="1:83" x14ac:dyDescent="0.2">
      <c r="B9" t="s">
        <v>102</v>
      </c>
      <c r="C9" t="s">
        <v>103</v>
      </c>
      <c r="D9" s="6">
        <v>9</v>
      </c>
      <c r="E9">
        <v>8</v>
      </c>
      <c r="F9">
        <v>8</v>
      </c>
      <c r="G9" t="s">
        <v>494</v>
      </c>
      <c r="H9">
        <v>2013</v>
      </c>
      <c r="I9">
        <v>1</v>
      </c>
      <c r="J9">
        <v>0.8</v>
      </c>
      <c r="K9">
        <f t="shared" si="0"/>
        <v>25</v>
      </c>
      <c r="L9">
        <v>1</v>
      </c>
      <c r="M9" t="s">
        <v>87</v>
      </c>
      <c r="N9">
        <v>1</v>
      </c>
      <c r="O9" s="4">
        <v>33.4</v>
      </c>
      <c r="P9">
        <v>19</v>
      </c>
      <c r="Q9">
        <v>64</v>
      </c>
      <c r="R9">
        <v>78</v>
      </c>
      <c r="S9">
        <v>9</v>
      </c>
      <c r="T9">
        <v>87</v>
      </c>
      <c r="U9">
        <f t="shared" si="1"/>
        <v>89.65517241379311</v>
      </c>
      <c r="V9">
        <v>4</v>
      </c>
      <c r="W9">
        <v>3</v>
      </c>
      <c r="X9" t="s">
        <v>73</v>
      </c>
      <c r="Y9">
        <v>1</v>
      </c>
      <c r="AA9">
        <v>5</v>
      </c>
      <c r="AC9">
        <v>2</v>
      </c>
      <c r="AD9">
        <v>2</v>
      </c>
      <c r="AE9">
        <v>1</v>
      </c>
      <c r="AF9" t="s">
        <v>83</v>
      </c>
      <c r="AG9" t="s">
        <v>104</v>
      </c>
      <c r="AH9">
        <v>0</v>
      </c>
      <c r="AI9">
        <v>1</v>
      </c>
      <c r="AJ9">
        <v>0</v>
      </c>
      <c r="AK9">
        <f t="shared" si="2"/>
        <v>18</v>
      </c>
      <c r="AL9">
        <v>0.17440458</v>
      </c>
      <c r="AM9" s="4">
        <f>AVERAGE(AT9:BK9)</f>
        <v>0.12111111111111111</v>
      </c>
      <c r="AN9" s="4"/>
      <c r="AO9" s="4"/>
      <c r="AP9" s="4"/>
      <c r="AQ9" s="4"/>
      <c r="AR9" s="4"/>
      <c r="AS9" s="4"/>
      <c r="AT9" s="4">
        <v>0.11</v>
      </c>
      <c r="AU9" s="4">
        <v>0.33</v>
      </c>
      <c r="AV9" s="4">
        <v>0.11</v>
      </c>
      <c r="AW9" s="4">
        <v>0.26</v>
      </c>
      <c r="AX9" s="4">
        <v>0.15</v>
      </c>
      <c r="AY9" s="4">
        <v>0.18</v>
      </c>
      <c r="AZ9" s="4">
        <v>0.15</v>
      </c>
      <c r="BA9" s="4">
        <v>0.24</v>
      </c>
      <c r="BB9" s="4">
        <v>0.05</v>
      </c>
      <c r="BC9" s="4">
        <v>0.3</v>
      </c>
      <c r="BD9" s="4">
        <v>0.17</v>
      </c>
      <c r="BE9" s="4">
        <v>-0.04</v>
      </c>
      <c r="BF9" s="4">
        <v>0.06</v>
      </c>
      <c r="BG9" s="4">
        <v>-0.13</v>
      </c>
      <c r="BH9" s="4">
        <v>0.11</v>
      </c>
      <c r="BI9" s="4">
        <v>-0.15</v>
      </c>
      <c r="BJ9" s="4">
        <v>-0.01</v>
      </c>
      <c r="BK9" s="4">
        <v>0.28999999999999998</v>
      </c>
      <c r="BL9" s="5">
        <v>130</v>
      </c>
      <c r="BM9" s="4">
        <v>0</v>
      </c>
      <c r="BN9" s="4">
        <v>1</v>
      </c>
      <c r="BO9" s="4">
        <v>1</v>
      </c>
      <c r="BP9" s="4">
        <v>0</v>
      </c>
      <c r="BQ9" s="4">
        <v>0</v>
      </c>
      <c r="BR9" s="4">
        <v>1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1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</row>
    <row r="10" spans="1:83" x14ac:dyDescent="0.2">
      <c r="B10" t="s">
        <v>105</v>
      </c>
      <c r="C10" t="s">
        <v>106</v>
      </c>
      <c r="D10" s="6">
        <v>10</v>
      </c>
      <c r="E10">
        <v>9</v>
      </c>
      <c r="F10">
        <v>9</v>
      </c>
      <c r="G10" t="s">
        <v>495</v>
      </c>
      <c r="H10">
        <v>2012</v>
      </c>
      <c r="I10">
        <v>1</v>
      </c>
      <c r="J10">
        <v>0.8</v>
      </c>
      <c r="K10">
        <f t="shared" si="0"/>
        <v>79.166666666666657</v>
      </c>
      <c r="L10">
        <v>1</v>
      </c>
      <c r="M10" t="s">
        <v>72</v>
      </c>
      <c r="N10">
        <v>3</v>
      </c>
      <c r="O10" s="4">
        <v>34.1</v>
      </c>
      <c r="P10">
        <v>18</v>
      </c>
      <c r="Q10">
        <v>54</v>
      </c>
      <c r="R10">
        <v>40</v>
      </c>
      <c r="S10">
        <v>0</v>
      </c>
      <c r="T10">
        <v>40</v>
      </c>
      <c r="U10">
        <f t="shared" si="1"/>
        <v>100</v>
      </c>
      <c r="V10">
        <v>5</v>
      </c>
      <c r="W10">
        <v>4</v>
      </c>
      <c r="X10" t="s">
        <v>73</v>
      </c>
      <c r="Y10">
        <v>1</v>
      </c>
      <c r="AA10">
        <v>7</v>
      </c>
      <c r="AC10">
        <v>3</v>
      </c>
      <c r="AD10">
        <v>2</v>
      </c>
      <c r="AE10">
        <v>1</v>
      </c>
      <c r="AF10" t="s">
        <v>107</v>
      </c>
      <c r="AG10" t="s">
        <v>108</v>
      </c>
      <c r="AH10">
        <v>0</v>
      </c>
      <c r="AI10">
        <v>0</v>
      </c>
      <c r="AJ10">
        <v>1</v>
      </c>
      <c r="AK10">
        <f>COUNT(AO10:AS10)</f>
        <v>5</v>
      </c>
      <c r="AL10">
        <v>0.33098560999999999</v>
      </c>
      <c r="AM10" s="4">
        <f>AVERAGE(AO10:AS10)</f>
        <v>0.248</v>
      </c>
      <c r="AN10" s="4"/>
      <c r="AO10" s="4">
        <v>0.38</v>
      </c>
      <c r="AP10" s="4">
        <v>0.34</v>
      </c>
      <c r="AQ10" s="4">
        <v>-0.03</v>
      </c>
      <c r="AR10" s="4">
        <v>0.11</v>
      </c>
      <c r="AS10" s="4">
        <v>0.44</v>
      </c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>
        <v>2695</v>
      </c>
      <c r="BM10" s="4">
        <v>0</v>
      </c>
      <c r="BN10" s="4">
        <v>1</v>
      </c>
      <c r="BO10" s="4">
        <v>1</v>
      </c>
      <c r="BP10" s="4">
        <v>0</v>
      </c>
      <c r="BQ10" s="4">
        <v>0</v>
      </c>
      <c r="BR10" s="4">
        <v>0</v>
      </c>
      <c r="BS10" s="4">
        <v>1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1</v>
      </c>
      <c r="CC10" s="4">
        <v>0</v>
      </c>
      <c r="CD10" s="4">
        <v>0</v>
      </c>
      <c r="CE10" s="4">
        <v>0</v>
      </c>
    </row>
    <row r="11" spans="1:83" x14ac:dyDescent="0.2">
      <c r="B11" t="s">
        <v>109</v>
      </c>
      <c r="C11" t="s">
        <v>110</v>
      </c>
      <c r="D11" s="6">
        <v>11</v>
      </c>
      <c r="E11">
        <v>10</v>
      </c>
      <c r="F11">
        <v>10</v>
      </c>
      <c r="G11" t="s">
        <v>496</v>
      </c>
      <c r="H11">
        <v>2016</v>
      </c>
      <c r="I11">
        <v>1</v>
      </c>
      <c r="J11">
        <v>0.6</v>
      </c>
      <c r="K11">
        <f t="shared" si="0"/>
        <v>37.5</v>
      </c>
      <c r="L11">
        <v>1</v>
      </c>
      <c r="M11" t="s">
        <v>65</v>
      </c>
      <c r="N11">
        <v>2</v>
      </c>
      <c r="O11" s="4">
        <v>31.6</v>
      </c>
      <c r="P11">
        <v>20</v>
      </c>
      <c r="Q11">
        <v>44</v>
      </c>
      <c r="R11">
        <v>0</v>
      </c>
      <c r="S11">
        <v>200</v>
      </c>
      <c r="T11">
        <v>200</v>
      </c>
      <c r="U11">
        <f t="shared" si="1"/>
        <v>0</v>
      </c>
      <c r="V11">
        <v>1</v>
      </c>
      <c r="W11">
        <v>1</v>
      </c>
      <c r="X11" t="s">
        <v>66</v>
      </c>
      <c r="Y11">
        <v>7</v>
      </c>
      <c r="AA11">
        <v>4</v>
      </c>
      <c r="AC11">
        <v>4</v>
      </c>
      <c r="AD11">
        <v>3</v>
      </c>
      <c r="AE11">
        <v>2</v>
      </c>
      <c r="AF11" t="s">
        <v>111</v>
      </c>
      <c r="AG11" t="s">
        <v>112</v>
      </c>
      <c r="AH11">
        <v>0</v>
      </c>
      <c r="AI11">
        <v>0</v>
      </c>
      <c r="AJ11">
        <v>0</v>
      </c>
      <c r="AK11">
        <f t="shared" si="2"/>
        <v>15</v>
      </c>
      <c r="AL11">
        <v>0.33963061999999999</v>
      </c>
      <c r="AM11" s="4">
        <v>0.24</v>
      </c>
      <c r="AN11" s="4"/>
      <c r="AO11" s="4"/>
      <c r="AP11" s="4"/>
      <c r="AQ11" s="4"/>
      <c r="AR11" s="4"/>
      <c r="AS11" s="4"/>
      <c r="AT11" s="4">
        <v>0.4</v>
      </c>
      <c r="AU11" s="4">
        <v>0.24</v>
      </c>
      <c r="AV11" s="4">
        <v>0.33</v>
      </c>
      <c r="AW11" s="4">
        <v>0.32</v>
      </c>
      <c r="AX11" s="4">
        <v>0.27</v>
      </c>
      <c r="AY11" s="4">
        <v>0.22</v>
      </c>
      <c r="AZ11" s="4"/>
      <c r="BA11" s="4">
        <v>0.35</v>
      </c>
      <c r="BB11" s="4">
        <v>0.26</v>
      </c>
      <c r="BC11" s="4">
        <v>0.39</v>
      </c>
      <c r="BD11" s="4">
        <v>0.24</v>
      </c>
      <c r="BE11" s="4"/>
      <c r="BF11" s="4">
        <v>0.19</v>
      </c>
      <c r="BG11" s="4"/>
      <c r="BH11" s="4">
        <v>0.35</v>
      </c>
      <c r="BI11" s="4">
        <v>0.04</v>
      </c>
      <c r="BJ11" s="4">
        <v>-0.04</v>
      </c>
      <c r="BK11" s="4">
        <v>-1E-3</v>
      </c>
      <c r="BL11" s="5">
        <v>266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1</v>
      </c>
      <c r="BW11" s="4">
        <v>0</v>
      </c>
      <c r="BX11" s="4">
        <v>0</v>
      </c>
      <c r="BY11" s="4">
        <v>0</v>
      </c>
      <c r="BZ11" s="4">
        <v>0</v>
      </c>
      <c r="CA11" s="4">
        <v>1</v>
      </c>
      <c r="CB11" s="4">
        <v>0</v>
      </c>
      <c r="CC11" s="4">
        <v>1</v>
      </c>
      <c r="CD11" s="4">
        <v>0</v>
      </c>
      <c r="CE11" s="4">
        <v>0</v>
      </c>
    </row>
    <row r="12" spans="1:83" x14ac:dyDescent="0.2">
      <c r="A12" t="s">
        <v>113</v>
      </c>
      <c r="B12" t="s">
        <v>114</v>
      </c>
      <c r="C12" t="s">
        <v>115</v>
      </c>
      <c r="D12" s="6">
        <v>13</v>
      </c>
      <c r="E12">
        <v>11</v>
      </c>
      <c r="F12">
        <v>11</v>
      </c>
      <c r="G12" t="s">
        <v>497</v>
      </c>
      <c r="H12">
        <v>2012</v>
      </c>
      <c r="I12">
        <v>1</v>
      </c>
      <c r="J12">
        <v>0.7</v>
      </c>
      <c r="K12">
        <f t="shared" si="0"/>
        <v>20.833333333333343</v>
      </c>
      <c r="L12">
        <v>1</v>
      </c>
      <c r="M12" t="s">
        <v>116</v>
      </c>
      <c r="N12">
        <v>4</v>
      </c>
      <c r="O12" s="4">
        <v>23.99</v>
      </c>
      <c r="P12">
        <v>19</v>
      </c>
      <c r="Q12">
        <v>40</v>
      </c>
      <c r="R12">
        <v>8</v>
      </c>
      <c r="S12">
        <v>174</v>
      </c>
      <c r="T12">
        <v>182</v>
      </c>
      <c r="U12">
        <f t="shared" si="1"/>
        <v>4.395604395604396</v>
      </c>
      <c r="V12">
        <v>1</v>
      </c>
      <c r="W12">
        <v>2</v>
      </c>
      <c r="X12" t="s">
        <v>66</v>
      </c>
      <c r="Y12">
        <v>7</v>
      </c>
      <c r="AA12">
        <v>4</v>
      </c>
      <c r="AC12">
        <v>2</v>
      </c>
      <c r="AD12">
        <v>3</v>
      </c>
      <c r="AE12">
        <v>2</v>
      </c>
      <c r="AF12" t="s">
        <v>117</v>
      </c>
      <c r="AG12" t="s">
        <v>118</v>
      </c>
      <c r="AH12">
        <v>0</v>
      </c>
      <c r="AI12">
        <v>1</v>
      </c>
      <c r="AJ12">
        <v>0</v>
      </c>
      <c r="AK12">
        <f t="shared" si="2"/>
        <v>18</v>
      </c>
      <c r="AL12">
        <v>0.19360508000000001</v>
      </c>
      <c r="AM12" s="4">
        <v>0.13</v>
      </c>
      <c r="AN12" s="4">
        <v>0.18</v>
      </c>
      <c r="AO12" s="4"/>
      <c r="AP12" s="4"/>
      <c r="AQ12" s="4"/>
      <c r="AR12" s="4"/>
      <c r="AS12" s="4"/>
      <c r="AT12" s="4">
        <v>0.19</v>
      </c>
      <c r="AU12" s="4">
        <v>0.04</v>
      </c>
      <c r="AV12" s="4">
        <v>0.24</v>
      </c>
      <c r="AW12" s="4">
        <v>0.25</v>
      </c>
      <c r="AX12" s="4">
        <v>0.14000000000000001</v>
      </c>
      <c r="AY12" s="4">
        <v>0.11</v>
      </c>
      <c r="AZ12" s="4">
        <v>0.18</v>
      </c>
      <c r="BA12" s="4">
        <v>0.14000000000000001</v>
      </c>
      <c r="BB12" s="4">
        <v>0.09</v>
      </c>
      <c r="BC12" s="4">
        <v>0.15</v>
      </c>
      <c r="BD12" s="4">
        <v>0.16</v>
      </c>
      <c r="BE12" s="4">
        <v>0.02</v>
      </c>
      <c r="BF12" s="4">
        <v>0.22</v>
      </c>
      <c r="BG12" s="4">
        <v>0.15</v>
      </c>
      <c r="BH12" s="4">
        <v>0.15</v>
      </c>
      <c r="BI12" s="4">
        <v>0.16</v>
      </c>
      <c r="BJ12" s="4">
        <v>-0.01</v>
      </c>
      <c r="BK12" s="4">
        <v>0.04</v>
      </c>
      <c r="BL12" s="5">
        <v>70</v>
      </c>
      <c r="BM12" s="4">
        <v>0</v>
      </c>
      <c r="BN12" s="4">
        <v>0</v>
      </c>
      <c r="BO12" s="4">
        <v>0</v>
      </c>
      <c r="BP12" s="4">
        <v>0</v>
      </c>
      <c r="BQ12" s="4">
        <v>1</v>
      </c>
      <c r="BR12" s="4">
        <v>0</v>
      </c>
      <c r="BS12" s="4">
        <v>0</v>
      </c>
      <c r="BT12" s="4">
        <v>0</v>
      </c>
      <c r="BU12" s="4">
        <v>0</v>
      </c>
      <c r="BV12" s="4">
        <v>1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1</v>
      </c>
      <c r="CD12" s="4">
        <v>0</v>
      </c>
      <c r="CE12" s="4">
        <v>0</v>
      </c>
    </row>
    <row r="13" spans="1:83" x14ac:dyDescent="0.2">
      <c r="B13" t="s">
        <v>119</v>
      </c>
      <c r="C13" t="s">
        <v>120</v>
      </c>
      <c r="D13" s="6">
        <v>14</v>
      </c>
      <c r="E13">
        <v>12</v>
      </c>
      <c r="F13">
        <v>12</v>
      </c>
      <c r="G13" t="s">
        <v>498</v>
      </c>
      <c r="H13">
        <v>2014</v>
      </c>
      <c r="I13">
        <v>1</v>
      </c>
      <c r="J13">
        <v>0.85</v>
      </c>
      <c r="K13">
        <f t="shared" si="0"/>
        <v>75</v>
      </c>
      <c r="L13">
        <v>1</v>
      </c>
      <c r="M13" t="s">
        <v>121</v>
      </c>
      <c r="N13">
        <v>2</v>
      </c>
      <c r="O13" s="4">
        <v>21.53</v>
      </c>
      <c r="P13">
        <v>18</v>
      </c>
      <c r="Q13">
        <v>25</v>
      </c>
      <c r="R13">
        <v>140</v>
      </c>
      <c r="S13">
        <v>164</v>
      </c>
      <c r="T13">
        <v>304</v>
      </c>
      <c r="U13">
        <f t="shared" si="1"/>
        <v>46.05263157894737</v>
      </c>
      <c r="V13">
        <v>2</v>
      </c>
      <c r="W13">
        <v>2</v>
      </c>
      <c r="X13" t="s">
        <v>66</v>
      </c>
      <c r="Y13">
        <v>7</v>
      </c>
      <c r="Z13">
        <v>2</v>
      </c>
      <c r="AA13">
        <v>5</v>
      </c>
      <c r="AC13">
        <v>5</v>
      </c>
      <c r="AD13">
        <v>1</v>
      </c>
      <c r="AE13">
        <v>3</v>
      </c>
      <c r="AF13" t="s">
        <v>122</v>
      </c>
      <c r="AG13" t="s">
        <v>123</v>
      </c>
      <c r="AH13">
        <v>1</v>
      </c>
      <c r="AI13">
        <v>0</v>
      </c>
      <c r="AJ13">
        <v>0</v>
      </c>
      <c r="AK13">
        <f t="shared" si="2"/>
        <v>5</v>
      </c>
      <c r="AL13">
        <v>0.48046297999999998</v>
      </c>
      <c r="AM13" s="4">
        <v>0.36</v>
      </c>
      <c r="AN13" s="4"/>
      <c r="AO13" s="4">
        <v>0.44</v>
      </c>
      <c r="AP13" s="4"/>
      <c r="AQ13" s="4"/>
      <c r="AR13" s="4"/>
      <c r="AS13" s="4"/>
      <c r="AT13" s="4"/>
      <c r="AU13" s="4"/>
      <c r="AV13" s="4">
        <v>0.37</v>
      </c>
      <c r="AW13" s="4">
        <v>0.44</v>
      </c>
      <c r="AX13" s="4"/>
      <c r="AY13" s="4">
        <v>0.37</v>
      </c>
      <c r="AZ13" s="4"/>
      <c r="BA13" s="4"/>
      <c r="BB13" s="4"/>
      <c r="BC13" s="4"/>
      <c r="BD13" s="4"/>
      <c r="BE13" s="4"/>
      <c r="BF13" s="4">
        <v>0.21</v>
      </c>
      <c r="BG13" s="4"/>
      <c r="BH13" s="4">
        <v>0.41</v>
      </c>
      <c r="BI13" s="4"/>
      <c r="BJ13" s="4"/>
      <c r="BK13" s="4"/>
      <c r="BL13">
        <v>1386</v>
      </c>
      <c r="BM13" s="4">
        <v>0</v>
      </c>
      <c r="BN13" s="4">
        <v>0</v>
      </c>
      <c r="BO13" s="4">
        <v>1</v>
      </c>
      <c r="BP13" s="4">
        <v>0</v>
      </c>
      <c r="BQ13" s="4">
        <v>1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1</v>
      </c>
      <c r="BZ13" s="4">
        <v>0</v>
      </c>
      <c r="CA13" s="4">
        <v>1</v>
      </c>
      <c r="CB13" s="4">
        <v>0</v>
      </c>
      <c r="CC13" s="4">
        <v>0</v>
      </c>
      <c r="CD13" s="4">
        <v>1</v>
      </c>
      <c r="CE13" s="4">
        <v>0</v>
      </c>
    </row>
    <row r="14" spans="1:83" x14ac:dyDescent="0.2">
      <c r="A14" t="s">
        <v>124</v>
      </c>
      <c r="B14" t="s">
        <v>125</v>
      </c>
      <c r="C14" t="s">
        <v>126</v>
      </c>
      <c r="D14" s="6" t="s">
        <v>127</v>
      </c>
      <c r="E14">
        <v>13</v>
      </c>
      <c r="F14">
        <v>13</v>
      </c>
      <c r="G14" t="s">
        <v>499</v>
      </c>
      <c r="H14">
        <v>2013</v>
      </c>
      <c r="I14">
        <v>1</v>
      </c>
      <c r="J14">
        <v>0.90909090909090906</v>
      </c>
      <c r="K14">
        <f t="shared" si="0"/>
        <v>37.5</v>
      </c>
      <c r="L14">
        <v>1</v>
      </c>
      <c r="M14" t="s">
        <v>128</v>
      </c>
      <c r="N14">
        <v>4</v>
      </c>
      <c r="O14" s="4">
        <v>15.05</v>
      </c>
      <c r="P14">
        <v>12</v>
      </c>
      <c r="Q14">
        <v>18</v>
      </c>
      <c r="R14">
        <v>147</v>
      </c>
      <c r="S14">
        <v>81</v>
      </c>
      <c r="T14">
        <v>228</v>
      </c>
      <c r="U14">
        <f t="shared" si="1"/>
        <v>64.473684210526315</v>
      </c>
      <c r="V14">
        <v>4</v>
      </c>
      <c r="W14">
        <v>6</v>
      </c>
      <c r="X14" t="s">
        <v>66</v>
      </c>
      <c r="Y14">
        <v>7</v>
      </c>
      <c r="Z14">
        <v>4</v>
      </c>
      <c r="AA14">
        <v>4</v>
      </c>
      <c r="AC14">
        <v>4</v>
      </c>
      <c r="AD14">
        <v>4</v>
      </c>
      <c r="AE14">
        <v>3</v>
      </c>
      <c r="AF14" t="s">
        <v>129</v>
      </c>
      <c r="AG14" t="s">
        <v>130</v>
      </c>
      <c r="AH14">
        <v>0</v>
      </c>
      <c r="AI14">
        <v>1</v>
      </c>
      <c r="AJ14">
        <v>0</v>
      </c>
      <c r="AK14">
        <f t="shared" si="2"/>
        <v>15</v>
      </c>
      <c r="AL14">
        <v>0.18030951000000001</v>
      </c>
      <c r="AM14" s="4">
        <f>AVERAGE(AT14:BK14)</f>
        <v>0.126</v>
      </c>
      <c r="AN14" s="4"/>
      <c r="AO14" s="4"/>
      <c r="AP14" s="4"/>
      <c r="AQ14" s="4"/>
      <c r="AR14" s="4"/>
      <c r="AS14" s="4"/>
      <c r="AT14" s="4">
        <v>0.16</v>
      </c>
      <c r="AU14" s="4">
        <v>-0.02</v>
      </c>
      <c r="AV14" s="4">
        <v>0.24</v>
      </c>
      <c r="AW14" s="4">
        <v>0.31</v>
      </c>
      <c r="AX14" s="4">
        <v>0.05</v>
      </c>
      <c r="AY14" s="4">
        <v>0.21</v>
      </c>
      <c r="AZ14" s="4"/>
      <c r="BA14" s="4">
        <v>0.11</v>
      </c>
      <c r="BB14" s="4">
        <v>0.15</v>
      </c>
      <c r="BC14" s="4">
        <v>0.02</v>
      </c>
      <c r="BD14" s="4">
        <v>0.21</v>
      </c>
      <c r="BE14" s="4"/>
      <c r="BF14" s="4">
        <v>7.0000000000000007E-2</v>
      </c>
      <c r="BG14" s="4"/>
      <c r="BH14" s="4">
        <v>0.19</v>
      </c>
      <c r="BI14" s="4">
        <v>0.11</v>
      </c>
      <c r="BJ14" s="4">
        <v>0.04</v>
      </c>
      <c r="BK14" s="4">
        <v>0.04</v>
      </c>
      <c r="BL14" s="5">
        <v>376</v>
      </c>
      <c r="BM14" s="4">
        <v>1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1</v>
      </c>
      <c r="BV14" s="4">
        <v>0</v>
      </c>
      <c r="BW14" s="4">
        <v>1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1</v>
      </c>
      <c r="CE14" s="4">
        <v>0</v>
      </c>
    </row>
    <row r="15" spans="1:83" x14ac:dyDescent="0.2">
      <c r="A15" t="s">
        <v>131</v>
      </c>
      <c r="B15" t="s">
        <v>125</v>
      </c>
      <c r="C15" t="s">
        <v>126</v>
      </c>
      <c r="D15" s="6" t="s">
        <v>127</v>
      </c>
      <c r="E15">
        <v>13</v>
      </c>
      <c r="F15">
        <v>14</v>
      </c>
      <c r="G15" t="s">
        <v>500</v>
      </c>
      <c r="H15">
        <v>2013</v>
      </c>
      <c r="I15">
        <v>1</v>
      </c>
      <c r="J15">
        <v>0.90909090909090906</v>
      </c>
      <c r="K15">
        <f t="shared" si="0"/>
        <v>37.5</v>
      </c>
      <c r="L15">
        <v>1</v>
      </c>
      <c r="M15" t="s">
        <v>128</v>
      </c>
      <c r="N15">
        <v>4</v>
      </c>
      <c r="O15" s="4">
        <v>15.05</v>
      </c>
      <c r="P15">
        <v>12</v>
      </c>
      <c r="Q15">
        <v>18</v>
      </c>
      <c r="R15">
        <v>147</v>
      </c>
      <c r="S15">
        <v>81</v>
      </c>
      <c r="T15">
        <v>228</v>
      </c>
      <c r="U15">
        <f t="shared" si="1"/>
        <v>64.473684210526315</v>
      </c>
      <c r="V15">
        <v>4</v>
      </c>
      <c r="W15">
        <v>6</v>
      </c>
      <c r="X15" t="s">
        <v>66</v>
      </c>
      <c r="Y15">
        <v>7</v>
      </c>
      <c r="Z15">
        <v>4</v>
      </c>
      <c r="AA15">
        <v>4</v>
      </c>
      <c r="AC15">
        <v>4</v>
      </c>
      <c r="AD15">
        <v>4</v>
      </c>
      <c r="AE15">
        <v>3</v>
      </c>
      <c r="AF15" t="s">
        <v>132</v>
      </c>
      <c r="AG15" t="s">
        <v>130</v>
      </c>
      <c r="AH15">
        <v>0</v>
      </c>
      <c r="AI15">
        <v>1</v>
      </c>
      <c r="AJ15">
        <v>0</v>
      </c>
      <c r="AK15">
        <f t="shared" si="2"/>
        <v>15</v>
      </c>
      <c r="AL15">
        <v>0.42453827</v>
      </c>
      <c r="AM15" s="4">
        <f>AVERAGE(AT15:BK15)</f>
        <v>0.29666666666666663</v>
      </c>
      <c r="AN15" s="4"/>
      <c r="AO15" s="4"/>
      <c r="AP15" s="4"/>
      <c r="AQ15" s="4"/>
      <c r="AR15" s="4"/>
      <c r="AS15" s="4"/>
      <c r="AT15" s="4">
        <v>0.35</v>
      </c>
      <c r="AU15" s="4">
        <v>0.16</v>
      </c>
      <c r="AV15" s="4">
        <v>0.46</v>
      </c>
      <c r="AW15" s="4">
        <v>0.52</v>
      </c>
      <c r="AX15" s="4">
        <v>0.25</v>
      </c>
      <c r="AY15" s="4">
        <v>0.38</v>
      </c>
      <c r="AZ15" s="4"/>
      <c r="BA15" s="4">
        <v>0.39</v>
      </c>
      <c r="BB15" s="4">
        <v>0.28999999999999998</v>
      </c>
      <c r="BC15" s="4">
        <v>0.24</v>
      </c>
      <c r="BD15" s="4">
        <v>0.3</v>
      </c>
      <c r="BE15" s="4"/>
      <c r="BF15" s="4">
        <v>0.31</v>
      </c>
      <c r="BG15" s="4"/>
      <c r="BH15" s="4">
        <v>0.3</v>
      </c>
      <c r="BI15" s="4">
        <v>0.25</v>
      </c>
      <c r="BJ15" s="4">
        <v>0.11</v>
      </c>
      <c r="BK15" s="4">
        <v>0.14000000000000001</v>
      </c>
      <c r="BL15" s="5">
        <v>376</v>
      </c>
      <c r="BM15" s="4">
        <v>1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1</v>
      </c>
      <c r="BV15" s="4">
        <v>0</v>
      </c>
      <c r="BW15" s="4">
        <v>1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1</v>
      </c>
      <c r="CE15" s="4">
        <v>0</v>
      </c>
    </row>
    <row r="16" spans="1:83" x14ac:dyDescent="0.2">
      <c r="A16" t="s">
        <v>133</v>
      </c>
      <c r="B16" t="s">
        <v>134</v>
      </c>
      <c r="C16" t="s">
        <v>135</v>
      </c>
      <c r="D16" s="6" t="s">
        <v>136</v>
      </c>
      <c r="E16">
        <v>14</v>
      </c>
      <c r="F16">
        <v>15</v>
      </c>
      <c r="G16" t="s">
        <v>501</v>
      </c>
      <c r="H16">
        <v>2011</v>
      </c>
      <c r="I16">
        <v>1</v>
      </c>
      <c r="J16">
        <v>0.85</v>
      </c>
      <c r="K16">
        <f t="shared" si="0"/>
        <v>37.5</v>
      </c>
      <c r="L16">
        <v>1</v>
      </c>
      <c r="M16" t="s">
        <v>137</v>
      </c>
      <c r="N16">
        <v>4</v>
      </c>
      <c r="O16" s="4">
        <v>14.7</v>
      </c>
      <c r="P16">
        <v>12</v>
      </c>
      <c r="Q16">
        <v>18</v>
      </c>
      <c r="R16">
        <v>84</v>
      </c>
      <c r="S16">
        <v>138</v>
      </c>
      <c r="T16">
        <v>222</v>
      </c>
      <c r="U16">
        <f t="shared" si="1"/>
        <v>37.837837837837839</v>
      </c>
      <c r="V16">
        <v>2</v>
      </c>
      <c r="W16">
        <v>6</v>
      </c>
      <c r="X16" t="s">
        <v>73</v>
      </c>
      <c r="Y16">
        <v>1</v>
      </c>
      <c r="AA16">
        <v>5</v>
      </c>
      <c r="AC16">
        <v>4</v>
      </c>
      <c r="AD16">
        <v>1</v>
      </c>
      <c r="AE16">
        <v>4</v>
      </c>
      <c r="AF16" t="s">
        <v>138</v>
      </c>
      <c r="AG16" t="s">
        <v>139</v>
      </c>
      <c r="AH16">
        <v>0</v>
      </c>
      <c r="AI16">
        <v>0</v>
      </c>
      <c r="AJ16">
        <v>0</v>
      </c>
      <c r="AK16">
        <f t="shared" si="2"/>
        <v>15</v>
      </c>
      <c r="AL16">
        <v>0.60389377</v>
      </c>
      <c r="AM16" s="4">
        <f t="shared" ref="AM16:AM19" si="3">AVERAGE(AT16:BK16)</f>
        <v>0.42199999999999993</v>
      </c>
      <c r="AN16" s="4"/>
      <c r="AO16" s="4"/>
      <c r="AP16" s="4"/>
      <c r="AQ16" s="4"/>
      <c r="AR16" s="4"/>
      <c r="AS16" s="4"/>
      <c r="AT16" s="4">
        <v>0.51</v>
      </c>
      <c r="AU16" s="4">
        <v>0.45</v>
      </c>
      <c r="AV16" s="4">
        <v>0.48</v>
      </c>
      <c r="AW16" s="4">
        <v>0.48</v>
      </c>
      <c r="AX16" s="4">
        <v>0.42</v>
      </c>
      <c r="AY16" s="4">
        <v>0.56000000000000005</v>
      </c>
      <c r="AZ16" s="4"/>
      <c r="BA16" s="4">
        <v>0.44</v>
      </c>
      <c r="BB16" s="4">
        <v>0.37</v>
      </c>
      <c r="BC16" s="4">
        <v>0.46</v>
      </c>
      <c r="BD16" s="4">
        <v>0.39</v>
      </c>
      <c r="BE16" s="4"/>
      <c r="BF16" s="4">
        <v>0.42</v>
      </c>
      <c r="BG16" s="4"/>
      <c r="BH16" s="4">
        <v>0.48</v>
      </c>
      <c r="BI16" s="4">
        <v>0.23</v>
      </c>
      <c r="BJ16" s="4">
        <v>0.27</v>
      </c>
      <c r="BK16" s="4">
        <v>0.37</v>
      </c>
      <c r="BL16" s="5">
        <v>475</v>
      </c>
      <c r="BM16" s="4">
        <v>1</v>
      </c>
      <c r="BN16" s="4">
        <v>0</v>
      </c>
      <c r="BO16" s="4">
        <v>1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1</v>
      </c>
      <c r="BV16" s="4">
        <v>0</v>
      </c>
      <c r="BW16" s="4">
        <v>0</v>
      </c>
      <c r="BX16" s="4">
        <v>0</v>
      </c>
      <c r="BY16" s="4">
        <v>1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1</v>
      </c>
    </row>
    <row r="17" spans="1:83" x14ac:dyDescent="0.2">
      <c r="A17" t="s">
        <v>140</v>
      </c>
      <c r="B17" t="s">
        <v>134</v>
      </c>
      <c r="C17" t="s">
        <v>135</v>
      </c>
      <c r="D17" s="6" t="s">
        <v>141</v>
      </c>
      <c r="E17">
        <v>14</v>
      </c>
      <c r="F17">
        <v>16</v>
      </c>
      <c r="G17" t="s">
        <v>502</v>
      </c>
      <c r="H17">
        <v>2011</v>
      </c>
      <c r="I17">
        <v>1</v>
      </c>
      <c r="J17">
        <v>0.85</v>
      </c>
      <c r="K17">
        <f t="shared" si="0"/>
        <v>37.5</v>
      </c>
      <c r="L17">
        <v>1</v>
      </c>
      <c r="M17" t="s">
        <v>137</v>
      </c>
      <c r="N17">
        <v>4</v>
      </c>
      <c r="O17" s="4">
        <v>14.7</v>
      </c>
      <c r="P17">
        <v>12</v>
      </c>
      <c r="Q17">
        <v>18</v>
      </c>
      <c r="R17">
        <v>84</v>
      </c>
      <c r="S17">
        <v>138</v>
      </c>
      <c r="T17">
        <v>222</v>
      </c>
      <c r="U17">
        <f t="shared" si="1"/>
        <v>37.837837837837839</v>
      </c>
      <c r="V17">
        <v>2</v>
      </c>
      <c r="W17">
        <v>6</v>
      </c>
      <c r="X17" t="s">
        <v>73</v>
      </c>
      <c r="Y17">
        <v>1</v>
      </c>
      <c r="AA17">
        <v>5</v>
      </c>
      <c r="AC17">
        <v>4</v>
      </c>
      <c r="AD17">
        <v>1</v>
      </c>
      <c r="AE17">
        <v>4</v>
      </c>
      <c r="AF17" t="s">
        <v>142</v>
      </c>
      <c r="AG17" t="s">
        <v>139</v>
      </c>
      <c r="AH17">
        <v>0</v>
      </c>
      <c r="AI17">
        <v>0</v>
      </c>
      <c r="AJ17">
        <v>0</v>
      </c>
      <c r="AK17">
        <f t="shared" si="2"/>
        <v>15</v>
      </c>
      <c r="AL17">
        <v>0.33676855999999999</v>
      </c>
      <c r="AM17" s="4">
        <f t="shared" si="3"/>
        <v>0.23533333333333331</v>
      </c>
      <c r="AN17" s="4"/>
      <c r="AO17" s="4"/>
      <c r="AP17" s="4"/>
      <c r="AQ17" s="4"/>
      <c r="AR17" s="4"/>
      <c r="AS17" s="4"/>
      <c r="AT17" s="4">
        <v>0.28000000000000003</v>
      </c>
      <c r="AU17" s="4">
        <v>0.24</v>
      </c>
      <c r="AV17" s="4">
        <v>0.26</v>
      </c>
      <c r="AW17" s="4">
        <v>0.25</v>
      </c>
      <c r="AX17" s="4">
        <v>0.32</v>
      </c>
      <c r="AY17" s="4">
        <v>0.42</v>
      </c>
      <c r="AZ17" s="4"/>
      <c r="BA17" s="4">
        <v>0.28000000000000003</v>
      </c>
      <c r="BB17" s="4">
        <v>0.05</v>
      </c>
      <c r="BC17" s="4">
        <v>0.21</v>
      </c>
      <c r="BD17" s="4">
        <v>0.21</v>
      </c>
      <c r="BE17" s="4"/>
      <c r="BF17" s="4">
        <v>0.28000000000000003</v>
      </c>
      <c r="BG17" s="4"/>
      <c r="BH17" s="4">
        <v>0.38</v>
      </c>
      <c r="BI17" s="4">
        <v>0.02</v>
      </c>
      <c r="BJ17" s="4">
        <v>0.12</v>
      </c>
      <c r="BK17" s="4">
        <v>0.21</v>
      </c>
      <c r="BL17" s="5">
        <v>475</v>
      </c>
      <c r="BM17" s="4">
        <v>1</v>
      </c>
      <c r="BN17" s="4">
        <v>0</v>
      </c>
      <c r="BO17" s="4">
        <v>1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1</v>
      </c>
      <c r="BV17" s="4">
        <v>0</v>
      </c>
      <c r="BW17" s="4">
        <v>0</v>
      </c>
      <c r="BX17" s="4">
        <v>0</v>
      </c>
      <c r="BY17" s="4">
        <v>1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1</v>
      </c>
    </row>
    <row r="18" spans="1:83" x14ac:dyDescent="0.2">
      <c r="A18" t="s">
        <v>143</v>
      </c>
      <c r="B18" t="s">
        <v>134</v>
      </c>
      <c r="C18" t="s">
        <v>135</v>
      </c>
      <c r="D18" s="6" t="s">
        <v>144</v>
      </c>
      <c r="E18">
        <v>14</v>
      </c>
      <c r="F18">
        <v>17</v>
      </c>
      <c r="G18" t="s">
        <v>503</v>
      </c>
      <c r="H18">
        <v>2011</v>
      </c>
      <c r="I18">
        <v>1</v>
      </c>
      <c r="J18">
        <v>0.85</v>
      </c>
      <c r="K18">
        <f t="shared" si="0"/>
        <v>37.5</v>
      </c>
      <c r="L18">
        <v>1</v>
      </c>
      <c r="M18" t="s">
        <v>137</v>
      </c>
      <c r="N18">
        <v>4</v>
      </c>
      <c r="O18" s="4">
        <v>14.7</v>
      </c>
      <c r="P18">
        <v>12</v>
      </c>
      <c r="Q18">
        <v>18</v>
      </c>
      <c r="R18">
        <v>84</v>
      </c>
      <c r="S18">
        <v>138</v>
      </c>
      <c r="T18">
        <v>222</v>
      </c>
      <c r="U18">
        <f t="shared" si="1"/>
        <v>37.837837837837839</v>
      </c>
      <c r="V18">
        <v>2</v>
      </c>
      <c r="W18">
        <v>6</v>
      </c>
      <c r="X18" t="s">
        <v>73</v>
      </c>
      <c r="Y18">
        <v>1</v>
      </c>
      <c r="AA18">
        <v>5</v>
      </c>
      <c r="AC18">
        <v>4</v>
      </c>
      <c r="AD18">
        <v>1</v>
      </c>
      <c r="AE18">
        <v>4</v>
      </c>
      <c r="AF18" t="s">
        <v>143</v>
      </c>
      <c r="AG18" t="s">
        <v>139</v>
      </c>
      <c r="AH18">
        <v>0</v>
      </c>
      <c r="AI18">
        <v>0</v>
      </c>
      <c r="AJ18">
        <v>0</v>
      </c>
      <c r="AK18">
        <f t="shared" si="2"/>
        <v>15</v>
      </c>
      <c r="AL18">
        <v>0.39591770999999998</v>
      </c>
      <c r="AM18" s="4">
        <f t="shared" si="3"/>
        <v>0.27666666666666673</v>
      </c>
      <c r="AN18" s="4"/>
      <c r="AO18" s="4"/>
      <c r="AP18" s="4"/>
      <c r="AQ18" s="4"/>
      <c r="AR18" s="4"/>
      <c r="AS18" s="4"/>
      <c r="AT18" s="4">
        <v>0.3</v>
      </c>
      <c r="AU18" s="4">
        <v>0.3</v>
      </c>
      <c r="AV18" s="4">
        <v>0.28999999999999998</v>
      </c>
      <c r="AW18" s="4">
        <v>0.24</v>
      </c>
      <c r="AX18" s="4">
        <v>0.34</v>
      </c>
      <c r="AY18" s="4">
        <v>0.34</v>
      </c>
      <c r="AZ18" s="4"/>
      <c r="BA18" s="4">
        <v>0.31</v>
      </c>
      <c r="BB18" s="4">
        <v>0.18</v>
      </c>
      <c r="BC18" s="4">
        <v>0.26</v>
      </c>
      <c r="BD18" s="4">
        <v>0.28000000000000003</v>
      </c>
      <c r="BE18" s="4"/>
      <c r="BF18" s="4">
        <v>0.35</v>
      </c>
      <c r="BG18" s="4"/>
      <c r="BH18" s="4">
        <v>0.37</v>
      </c>
      <c r="BI18" s="4">
        <v>0.2</v>
      </c>
      <c r="BJ18" s="4">
        <v>0.09</v>
      </c>
      <c r="BK18" s="4">
        <v>0.3</v>
      </c>
      <c r="BL18" s="5">
        <v>475</v>
      </c>
      <c r="BM18" s="4">
        <v>1</v>
      </c>
      <c r="BN18" s="4">
        <v>0</v>
      </c>
      <c r="BO18" s="4">
        <v>1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1</v>
      </c>
      <c r="BV18" s="4">
        <v>0</v>
      </c>
      <c r="BW18" s="4">
        <v>0</v>
      </c>
      <c r="BX18" s="4">
        <v>0</v>
      </c>
      <c r="BY18" s="4">
        <v>1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1</v>
      </c>
    </row>
    <row r="19" spans="1:83" x14ac:dyDescent="0.2">
      <c r="A19" t="s">
        <v>145</v>
      </c>
      <c r="B19" t="s">
        <v>134</v>
      </c>
      <c r="C19" t="s">
        <v>135</v>
      </c>
      <c r="D19" s="6" t="s">
        <v>146</v>
      </c>
      <c r="E19">
        <v>14</v>
      </c>
      <c r="F19">
        <v>18</v>
      </c>
      <c r="G19" t="s">
        <v>504</v>
      </c>
      <c r="H19">
        <v>2011</v>
      </c>
      <c r="I19">
        <v>1</v>
      </c>
      <c r="J19">
        <v>0.85</v>
      </c>
      <c r="K19">
        <f t="shared" si="0"/>
        <v>37.5</v>
      </c>
      <c r="L19">
        <v>1</v>
      </c>
      <c r="M19" t="s">
        <v>137</v>
      </c>
      <c r="N19">
        <v>4</v>
      </c>
      <c r="O19" s="4">
        <v>14.7</v>
      </c>
      <c r="P19">
        <v>12</v>
      </c>
      <c r="Q19">
        <v>18</v>
      </c>
      <c r="R19">
        <v>84</v>
      </c>
      <c r="S19">
        <v>138</v>
      </c>
      <c r="T19">
        <v>222</v>
      </c>
      <c r="U19">
        <f t="shared" si="1"/>
        <v>37.837837837837839</v>
      </c>
      <c r="V19">
        <v>2</v>
      </c>
      <c r="W19">
        <v>6</v>
      </c>
      <c r="X19" t="s">
        <v>73</v>
      </c>
      <c r="Y19">
        <v>1</v>
      </c>
      <c r="AA19">
        <v>5</v>
      </c>
      <c r="AC19">
        <v>4</v>
      </c>
      <c r="AD19">
        <v>1</v>
      </c>
      <c r="AE19">
        <v>3</v>
      </c>
      <c r="AF19" t="s">
        <v>147</v>
      </c>
      <c r="AG19" t="s">
        <v>139</v>
      </c>
      <c r="AH19">
        <v>0</v>
      </c>
      <c r="AI19">
        <v>0</v>
      </c>
      <c r="AJ19">
        <v>0</v>
      </c>
      <c r="AK19">
        <f t="shared" si="2"/>
        <v>15</v>
      </c>
      <c r="AL19">
        <v>0.37111323000000002</v>
      </c>
      <c r="AM19" s="4">
        <f t="shared" si="3"/>
        <v>0.2593333333333333</v>
      </c>
      <c r="AN19" s="4"/>
      <c r="AO19" s="4"/>
      <c r="AP19" s="4"/>
      <c r="AQ19" s="4"/>
      <c r="AR19" s="4"/>
      <c r="AS19" s="4"/>
      <c r="AT19" s="4">
        <v>0.23</v>
      </c>
      <c r="AU19" s="4">
        <v>0.26</v>
      </c>
      <c r="AV19" s="4">
        <v>0.28000000000000003</v>
      </c>
      <c r="AW19" s="4">
        <v>0.45</v>
      </c>
      <c r="AX19" s="4">
        <v>0.43</v>
      </c>
      <c r="AY19" s="4">
        <v>0.3</v>
      </c>
      <c r="AZ19" s="4"/>
      <c r="BA19" s="4">
        <v>0.12</v>
      </c>
      <c r="BB19" s="4">
        <v>0.21</v>
      </c>
      <c r="BC19" s="4">
        <v>0.26</v>
      </c>
      <c r="BD19" s="4">
        <v>0.28999999999999998</v>
      </c>
      <c r="BE19" s="4"/>
      <c r="BF19" s="4">
        <v>0.22</v>
      </c>
      <c r="BG19" s="4"/>
      <c r="BH19" s="4">
        <v>0.34</v>
      </c>
      <c r="BI19" s="4">
        <v>0.01</v>
      </c>
      <c r="BJ19" s="4">
        <v>0.15</v>
      </c>
      <c r="BK19" s="4">
        <v>0.34</v>
      </c>
      <c r="BL19" s="5">
        <v>475</v>
      </c>
      <c r="BM19" s="4">
        <v>1</v>
      </c>
      <c r="BN19" s="4">
        <v>0</v>
      </c>
      <c r="BO19" s="4">
        <v>1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1</v>
      </c>
      <c r="BV19" s="4">
        <v>0</v>
      </c>
      <c r="BW19" s="4">
        <v>0</v>
      </c>
      <c r="BX19" s="4">
        <v>0</v>
      </c>
      <c r="BY19" s="4">
        <v>1</v>
      </c>
      <c r="BZ19" s="4">
        <v>0</v>
      </c>
      <c r="CA19" s="4">
        <v>0</v>
      </c>
      <c r="CB19" s="4">
        <v>0</v>
      </c>
      <c r="CC19" s="4">
        <v>0</v>
      </c>
      <c r="CD19" s="4">
        <v>1</v>
      </c>
      <c r="CE19" s="4">
        <v>0</v>
      </c>
    </row>
    <row r="20" spans="1:83" x14ac:dyDescent="0.2">
      <c r="A20" t="s">
        <v>148</v>
      </c>
      <c r="B20" t="s">
        <v>134</v>
      </c>
      <c r="C20" t="s">
        <v>135</v>
      </c>
      <c r="D20" s="6" t="s">
        <v>149</v>
      </c>
      <c r="E20">
        <v>14</v>
      </c>
      <c r="F20">
        <v>19</v>
      </c>
      <c r="G20" t="s">
        <v>505</v>
      </c>
      <c r="H20">
        <v>2011</v>
      </c>
      <c r="I20">
        <v>1</v>
      </c>
      <c r="J20">
        <v>0.85</v>
      </c>
      <c r="K20">
        <f t="shared" si="0"/>
        <v>37.5</v>
      </c>
      <c r="L20">
        <v>1</v>
      </c>
      <c r="M20" t="s">
        <v>137</v>
      </c>
      <c r="N20">
        <v>4</v>
      </c>
      <c r="O20" s="4">
        <v>14.7</v>
      </c>
      <c r="P20">
        <v>12</v>
      </c>
      <c r="Q20">
        <v>18</v>
      </c>
      <c r="R20">
        <v>84</v>
      </c>
      <c r="S20">
        <v>138</v>
      </c>
      <c r="T20">
        <v>222</v>
      </c>
      <c r="U20">
        <f t="shared" si="1"/>
        <v>37.837837837837839</v>
      </c>
      <c r="V20">
        <v>2</v>
      </c>
      <c r="W20">
        <v>6</v>
      </c>
      <c r="X20" t="s">
        <v>73</v>
      </c>
      <c r="Y20">
        <v>1</v>
      </c>
      <c r="AA20">
        <v>5</v>
      </c>
      <c r="AC20">
        <v>4</v>
      </c>
      <c r="AD20">
        <v>1</v>
      </c>
      <c r="AE20">
        <v>3</v>
      </c>
      <c r="AF20" t="s">
        <v>150</v>
      </c>
      <c r="AG20" t="s">
        <v>139</v>
      </c>
      <c r="AH20">
        <v>0</v>
      </c>
      <c r="AI20">
        <v>0</v>
      </c>
      <c r="AJ20">
        <v>0</v>
      </c>
      <c r="AK20">
        <f t="shared" si="2"/>
        <v>15</v>
      </c>
      <c r="AL20">
        <v>0.19652782999999999</v>
      </c>
      <c r="AM20" s="4">
        <f>AVERAGE(AT20:BK20)</f>
        <v>0.13733333333333336</v>
      </c>
      <c r="AN20" s="4"/>
      <c r="AO20" s="4"/>
      <c r="AP20" s="4"/>
      <c r="AQ20" s="4"/>
      <c r="AR20" s="4"/>
      <c r="AS20" s="4"/>
      <c r="AT20" s="4">
        <v>0.11</v>
      </c>
      <c r="AU20" s="4">
        <v>0.17</v>
      </c>
      <c r="AV20" s="4">
        <v>0.12</v>
      </c>
      <c r="AW20" s="4">
        <v>0.19</v>
      </c>
      <c r="AX20" s="4">
        <v>0.27</v>
      </c>
      <c r="AY20" s="4">
        <v>0.13</v>
      </c>
      <c r="AZ20" s="4"/>
      <c r="BA20" s="4">
        <v>0.09</v>
      </c>
      <c r="BB20" s="4">
        <v>0.14000000000000001</v>
      </c>
      <c r="BC20" s="4">
        <v>0.11</v>
      </c>
      <c r="BD20" s="4">
        <v>0.01</v>
      </c>
      <c r="BE20" s="4"/>
      <c r="BF20" s="4">
        <v>0.05</v>
      </c>
      <c r="BG20" s="4"/>
      <c r="BH20" s="4">
        <v>0.2</v>
      </c>
      <c r="BI20" s="4">
        <v>0.14000000000000001</v>
      </c>
      <c r="BJ20" s="4">
        <v>0.09</v>
      </c>
      <c r="BK20" s="4">
        <v>0.24</v>
      </c>
      <c r="BL20" s="5">
        <v>475</v>
      </c>
      <c r="BM20" s="4">
        <v>1</v>
      </c>
      <c r="BN20" s="4">
        <v>0</v>
      </c>
      <c r="BO20" s="4">
        <v>1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1</v>
      </c>
      <c r="BV20" s="4">
        <v>0</v>
      </c>
      <c r="BW20" s="4">
        <v>0</v>
      </c>
      <c r="BX20" s="4">
        <v>0</v>
      </c>
      <c r="BY20" s="4">
        <v>1</v>
      </c>
      <c r="BZ20" s="4">
        <v>0</v>
      </c>
      <c r="CA20" s="4">
        <v>0</v>
      </c>
      <c r="CB20" s="4">
        <v>0</v>
      </c>
      <c r="CC20" s="4">
        <v>0</v>
      </c>
      <c r="CD20" s="4">
        <v>1</v>
      </c>
      <c r="CE20" s="4">
        <v>0</v>
      </c>
    </row>
    <row r="21" spans="1:83" x14ac:dyDescent="0.2">
      <c r="A21" t="s">
        <v>151</v>
      </c>
      <c r="B21" t="s">
        <v>134</v>
      </c>
      <c r="C21" t="s">
        <v>135</v>
      </c>
      <c r="D21" s="6" t="s">
        <v>152</v>
      </c>
      <c r="E21">
        <v>14</v>
      </c>
      <c r="F21">
        <v>20</v>
      </c>
      <c r="G21" t="s">
        <v>506</v>
      </c>
      <c r="H21">
        <v>2011</v>
      </c>
      <c r="I21">
        <v>1</v>
      </c>
      <c r="J21">
        <v>0.85</v>
      </c>
      <c r="K21">
        <f t="shared" si="0"/>
        <v>37.5</v>
      </c>
      <c r="L21">
        <v>1</v>
      </c>
      <c r="M21" t="s">
        <v>137</v>
      </c>
      <c r="N21">
        <v>4</v>
      </c>
      <c r="O21" s="4">
        <v>14.7</v>
      </c>
      <c r="P21">
        <v>12</v>
      </c>
      <c r="Q21">
        <v>18</v>
      </c>
      <c r="R21">
        <v>84</v>
      </c>
      <c r="S21">
        <v>138</v>
      </c>
      <c r="T21">
        <v>222</v>
      </c>
      <c r="U21">
        <f t="shared" si="1"/>
        <v>37.837837837837839</v>
      </c>
      <c r="V21">
        <v>2</v>
      </c>
      <c r="W21">
        <v>6</v>
      </c>
      <c r="X21" t="s">
        <v>73</v>
      </c>
      <c r="Y21">
        <v>1</v>
      </c>
      <c r="AA21">
        <v>5</v>
      </c>
      <c r="AC21">
        <v>4</v>
      </c>
      <c r="AD21">
        <v>1</v>
      </c>
      <c r="AE21">
        <v>3</v>
      </c>
      <c r="AF21" t="s">
        <v>151</v>
      </c>
      <c r="AG21" t="s">
        <v>139</v>
      </c>
      <c r="AH21">
        <v>0</v>
      </c>
      <c r="AI21">
        <v>0</v>
      </c>
      <c r="AJ21">
        <v>0</v>
      </c>
      <c r="AK21">
        <f t="shared" si="2"/>
        <v>15</v>
      </c>
      <c r="AL21">
        <v>0.55905488999999997</v>
      </c>
      <c r="AM21" s="4">
        <f>AVERAGE(AT21:BK21)</f>
        <v>0.39066666666666666</v>
      </c>
      <c r="AN21" s="4"/>
      <c r="AO21" s="4"/>
      <c r="AP21" s="4"/>
      <c r="AQ21" s="4"/>
      <c r="AR21" s="4"/>
      <c r="AS21" s="4"/>
      <c r="AT21" s="4">
        <v>0.41</v>
      </c>
      <c r="AU21" s="4">
        <v>0.46</v>
      </c>
      <c r="AV21" s="4">
        <v>0.39</v>
      </c>
      <c r="AW21" s="4">
        <v>0.53</v>
      </c>
      <c r="AX21" s="4">
        <v>0.45</v>
      </c>
      <c r="AY21" s="4">
        <v>0.39</v>
      </c>
      <c r="AZ21" s="4"/>
      <c r="BA21" s="4">
        <v>0.33</v>
      </c>
      <c r="BB21" s="4">
        <v>0.28999999999999998</v>
      </c>
      <c r="BC21" s="4">
        <v>0.42</v>
      </c>
      <c r="BD21" s="4">
        <v>0.44</v>
      </c>
      <c r="BE21" s="4"/>
      <c r="BF21" s="4">
        <v>0.4</v>
      </c>
      <c r="BG21" s="4"/>
      <c r="BH21" s="4">
        <v>0.39</v>
      </c>
      <c r="BI21" s="4">
        <v>0.31</v>
      </c>
      <c r="BJ21" s="4">
        <v>0.24</v>
      </c>
      <c r="BK21" s="4">
        <v>0.41</v>
      </c>
      <c r="BL21" s="5">
        <v>475</v>
      </c>
      <c r="BM21" s="4">
        <v>1</v>
      </c>
      <c r="BN21" s="4">
        <v>0</v>
      </c>
      <c r="BO21" s="4">
        <v>1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1</v>
      </c>
      <c r="BV21" s="4">
        <v>0</v>
      </c>
      <c r="BW21" s="4">
        <v>0</v>
      </c>
      <c r="BX21" s="4">
        <v>0</v>
      </c>
      <c r="BY21" s="4">
        <v>1</v>
      </c>
      <c r="BZ21" s="4">
        <v>0</v>
      </c>
      <c r="CA21" s="4">
        <v>0</v>
      </c>
      <c r="CB21" s="4">
        <v>0</v>
      </c>
      <c r="CC21" s="4">
        <v>0</v>
      </c>
      <c r="CD21" s="4">
        <v>1</v>
      </c>
      <c r="CE21" s="4">
        <v>0</v>
      </c>
    </row>
    <row r="22" spans="1:83" x14ac:dyDescent="0.2">
      <c r="A22" t="s">
        <v>153</v>
      </c>
      <c r="B22" t="s">
        <v>154</v>
      </c>
      <c r="C22" t="s">
        <v>155</v>
      </c>
      <c r="D22" s="6" t="s">
        <v>156</v>
      </c>
      <c r="E22">
        <v>15</v>
      </c>
      <c r="F22">
        <v>21</v>
      </c>
      <c r="G22" t="s">
        <v>507</v>
      </c>
      <c r="H22">
        <v>2018</v>
      </c>
      <c r="I22">
        <v>1</v>
      </c>
      <c r="J22">
        <v>0.8</v>
      </c>
      <c r="K22">
        <f t="shared" si="0"/>
        <v>70.833333333333329</v>
      </c>
      <c r="L22">
        <v>1</v>
      </c>
      <c r="M22" t="s">
        <v>72</v>
      </c>
      <c r="N22">
        <v>3</v>
      </c>
      <c r="O22" s="4">
        <v>23.3</v>
      </c>
      <c r="R22">
        <v>0</v>
      </c>
      <c r="S22">
        <v>305</v>
      </c>
      <c r="T22">
        <v>305</v>
      </c>
      <c r="U22">
        <f t="shared" si="1"/>
        <v>0</v>
      </c>
      <c r="V22">
        <v>1</v>
      </c>
      <c r="W22">
        <v>2</v>
      </c>
      <c r="X22" t="s">
        <v>73</v>
      </c>
      <c r="Y22">
        <v>6</v>
      </c>
      <c r="Z22">
        <v>1</v>
      </c>
      <c r="AA22">
        <v>4</v>
      </c>
      <c r="AC22">
        <v>5</v>
      </c>
      <c r="AD22">
        <v>4</v>
      </c>
      <c r="AE22">
        <v>2</v>
      </c>
      <c r="AF22" t="s">
        <v>157</v>
      </c>
      <c r="AG22" t="s">
        <v>158</v>
      </c>
      <c r="AH22">
        <v>0</v>
      </c>
      <c r="AI22">
        <v>0</v>
      </c>
      <c r="AJ22">
        <v>0</v>
      </c>
      <c r="AK22">
        <f t="shared" si="2"/>
        <v>7</v>
      </c>
      <c r="AL22">
        <v>0.33159979000000001</v>
      </c>
      <c r="AM22" s="4">
        <f>AVERAGE(AT22:BK22)</f>
        <v>0.24142857142857141</v>
      </c>
      <c r="AN22" s="4"/>
      <c r="AO22" s="4"/>
      <c r="AP22" s="4"/>
      <c r="AQ22" s="4"/>
      <c r="AR22" s="4"/>
      <c r="AS22" s="4"/>
      <c r="AT22" s="4">
        <v>0.37</v>
      </c>
      <c r="AU22" s="4">
        <v>0.25</v>
      </c>
      <c r="AV22" s="4"/>
      <c r="AW22" s="4">
        <v>0.27</v>
      </c>
      <c r="AX22" s="4"/>
      <c r="AY22" s="4">
        <v>0.31</v>
      </c>
      <c r="AZ22" s="4"/>
      <c r="BA22" s="4"/>
      <c r="BB22" s="4"/>
      <c r="BC22" s="4"/>
      <c r="BD22" s="4"/>
      <c r="BE22" s="4"/>
      <c r="BF22" s="4">
        <v>0.25</v>
      </c>
      <c r="BG22" s="4"/>
      <c r="BH22" s="4"/>
      <c r="BI22" s="4">
        <v>0.06</v>
      </c>
      <c r="BJ22" s="4"/>
      <c r="BK22" s="4">
        <v>0.18</v>
      </c>
      <c r="BL22" s="5">
        <v>69</v>
      </c>
      <c r="BM22" s="4">
        <v>0</v>
      </c>
      <c r="BN22" s="4">
        <v>0</v>
      </c>
      <c r="BO22" s="4">
        <v>0</v>
      </c>
      <c r="BP22" s="4">
        <v>0</v>
      </c>
      <c r="BQ22" s="4">
        <v>1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1</v>
      </c>
      <c r="BX22" s="4">
        <v>0</v>
      </c>
      <c r="BY22" s="4">
        <v>0</v>
      </c>
      <c r="BZ22" s="4">
        <v>0</v>
      </c>
      <c r="CA22" s="4">
        <v>0</v>
      </c>
      <c r="CB22" s="4">
        <v>1</v>
      </c>
      <c r="CC22" s="4">
        <v>1</v>
      </c>
      <c r="CD22" s="4">
        <v>0</v>
      </c>
      <c r="CE22" s="4">
        <v>0</v>
      </c>
    </row>
    <row r="23" spans="1:83" x14ac:dyDescent="0.2">
      <c r="A23" t="s">
        <v>153</v>
      </c>
      <c r="B23" t="s">
        <v>154</v>
      </c>
      <c r="C23" t="s">
        <v>155</v>
      </c>
      <c r="D23" s="6" t="s">
        <v>159</v>
      </c>
      <c r="E23">
        <v>15</v>
      </c>
      <c r="F23">
        <v>22</v>
      </c>
      <c r="G23" t="s">
        <v>508</v>
      </c>
      <c r="H23">
        <v>2018</v>
      </c>
      <c r="I23">
        <v>1</v>
      </c>
      <c r="J23">
        <v>0.8</v>
      </c>
      <c r="K23">
        <f t="shared" si="0"/>
        <v>70.833333333333329</v>
      </c>
      <c r="L23">
        <v>1</v>
      </c>
      <c r="M23" t="s">
        <v>72</v>
      </c>
      <c r="N23">
        <v>3</v>
      </c>
      <c r="O23" s="4">
        <v>23.3</v>
      </c>
      <c r="R23">
        <v>0</v>
      </c>
      <c r="S23">
        <v>305</v>
      </c>
      <c r="T23">
        <v>305</v>
      </c>
      <c r="U23">
        <f t="shared" si="1"/>
        <v>0</v>
      </c>
      <c r="V23">
        <v>1</v>
      </c>
      <c r="W23">
        <v>2</v>
      </c>
      <c r="X23" t="s">
        <v>73</v>
      </c>
      <c r="Y23">
        <v>6</v>
      </c>
      <c r="Z23">
        <v>1</v>
      </c>
      <c r="AA23">
        <v>4</v>
      </c>
      <c r="AC23">
        <v>5</v>
      </c>
      <c r="AD23">
        <v>5</v>
      </c>
      <c r="AE23">
        <v>2</v>
      </c>
      <c r="AF23" t="s">
        <v>160</v>
      </c>
      <c r="AG23" t="s">
        <v>158</v>
      </c>
      <c r="AH23">
        <v>0</v>
      </c>
      <c r="AI23">
        <v>0</v>
      </c>
      <c r="AJ23">
        <v>0</v>
      </c>
      <c r="AK23">
        <f t="shared" si="2"/>
        <v>7</v>
      </c>
      <c r="AL23">
        <v>0.29628146</v>
      </c>
      <c r="AM23" s="4">
        <f t="shared" ref="AM23" si="4">AVERAGE(AT23:BK23)</f>
        <v>0.21571428571428572</v>
      </c>
      <c r="AN23" s="4"/>
      <c r="AO23" s="4"/>
      <c r="AP23" s="4"/>
      <c r="AQ23" s="4"/>
      <c r="AR23" s="4"/>
      <c r="AS23" s="4"/>
      <c r="AT23" s="4">
        <v>0.3</v>
      </c>
      <c r="AU23" s="4">
        <v>0.25</v>
      </c>
      <c r="AV23" s="4"/>
      <c r="AW23" s="4">
        <v>0.25</v>
      </c>
      <c r="AX23" s="4"/>
      <c r="AY23" s="4">
        <v>0.28999999999999998</v>
      </c>
      <c r="AZ23" s="4"/>
      <c r="BA23" s="4"/>
      <c r="BB23" s="4"/>
      <c r="BC23" s="4"/>
      <c r="BD23" s="4"/>
      <c r="BE23" s="4"/>
      <c r="BF23" s="4">
        <v>0.22</v>
      </c>
      <c r="BG23" s="4"/>
      <c r="BH23" s="4"/>
      <c r="BI23" s="4">
        <v>0.02</v>
      </c>
      <c r="BJ23" s="4"/>
      <c r="BK23" s="4">
        <v>0.18</v>
      </c>
      <c r="BL23" s="5">
        <v>69</v>
      </c>
      <c r="BM23" s="4">
        <v>0</v>
      </c>
      <c r="BN23" s="4">
        <v>0</v>
      </c>
      <c r="BO23" s="4">
        <v>0</v>
      </c>
      <c r="BP23" s="4">
        <v>0</v>
      </c>
      <c r="BQ23" s="4">
        <v>1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1</v>
      </c>
      <c r="BY23" s="4">
        <v>0</v>
      </c>
      <c r="BZ23" s="4">
        <v>0</v>
      </c>
      <c r="CA23" s="4">
        <v>0</v>
      </c>
      <c r="CB23" s="4">
        <v>1</v>
      </c>
      <c r="CC23" s="4">
        <v>1</v>
      </c>
      <c r="CD23" s="4">
        <v>0</v>
      </c>
      <c r="CE23" s="4">
        <v>0</v>
      </c>
    </row>
    <row r="24" spans="1:83" x14ac:dyDescent="0.2">
      <c r="A24" t="s">
        <v>153</v>
      </c>
      <c r="B24" t="s">
        <v>161</v>
      </c>
      <c r="C24" t="s">
        <v>162</v>
      </c>
      <c r="D24" s="6" t="s">
        <v>163</v>
      </c>
      <c r="E24">
        <v>16</v>
      </c>
      <c r="F24">
        <v>23</v>
      </c>
      <c r="G24" t="s">
        <v>509</v>
      </c>
      <c r="H24">
        <v>2013</v>
      </c>
      <c r="I24">
        <v>1</v>
      </c>
      <c r="J24">
        <v>0.75</v>
      </c>
      <c r="K24">
        <f t="shared" si="0"/>
        <v>87.5</v>
      </c>
      <c r="L24">
        <v>1</v>
      </c>
      <c r="M24" t="s">
        <v>72</v>
      </c>
      <c r="N24">
        <v>3</v>
      </c>
      <c r="O24" s="4">
        <v>19.14</v>
      </c>
      <c r="R24">
        <v>0</v>
      </c>
      <c r="S24">
        <v>409</v>
      </c>
      <c r="T24">
        <v>409</v>
      </c>
      <c r="U24">
        <f t="shared" si="1"/>
        <v>0</v>
      </c>
      <c r="V24">
        <v>1</v>
      </c>
      <c r="W24">
        <v>2</v>
      </c>
      <c r="X24" t="s">
        <v>73</v>
      </c>
      <c r="Y24">
        <v>1</v>
      </c>
      <c r="AA24">
        <v>6</v>
      </c>
      <c r="AC24">
        <v>6</v>
      </c>
      <c r="AD24">
        <v>4</v>
      </c>
      <c r="AE24">
        <v>2</v>
      </c>
      <c r="AF24" t="s">
        <v>157</v>
      </c>
      <c r="AG24" t="s">
        <v>164</v>
      </c>
      <c r="AH24">
        <v>0</v>
      </c>
      <c r="AI24">
        <v>0</v>
      </c>
      <c r="AJ24">
        <v>1</v>
      </c>
      <c r="AK24">
        <f>COUNT(AO24:AS24)</f>
        <v>3</v>
      </c>
      <c r="AL24">
        <v>0.24270920000000001</v>
      </c>
      <c r="AM24" s="4">
        <f>AVERAGE(AO24:AQ24)</f>
        <v>0.19333333333333336</v>
      </c>
      <c r="AN24" s="4"/>
      <c r="AO24" s="4">
        <v>0.23</v>
      </c>
      <c r="AP24" s="4">
        <v>0.23</v>
      </c>
      <c r="AQ24" s="4">
        <v>0.12</v>
      </c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5">
        <v>416</v>
      </c>
      <c r="BM24" s="4">
        <v>0</v>
      </c>
      <c r="BN24" s="4">
        <v>0</v>
      </c>
      <c r="BO24" s="4">
        <v>0</v>
      </c>
      <c r="BP24" s="4">
        <v>0</v>
      </c>
      <c r="BQ24" s="4">
        <v>1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1</v>
      </c>
      <c r="BX24" s="4">
        <v>0</v>
      </c>
      <c r="BY24" s="4">
        <v>0</v>
      </c>
      <c r="BZ24" s="4">
        <v>0</v>
      </c>
      <c r="CA24" s="4">
        <v>0</v>
      </c>
      <c r="CB24" s="4">
        <v>1</v>
      </c>
      <c r="CC24" s="4">
        <v>1</v>
      </c>
      <c r="CD24" s="4">
        <v>0</v>
      </c>
      <c r="CE24" s="4">
        <v>0</v>
      </c>
    </row>
    <row r="25" spans="1:83" x14ac:dyDescent="0.2">
      <c r="A25" t="s">
        <v>153</v>
      </c>
      <c r="B25" t="s">
        <v>161</v>
      </c>
      <c r="C25" t="s">
        <v>162</v>
      </c>
      <c r="D25" s="6" t="s">
        <v>165</v>
      </c>
      <c r="E25">
        <v>16</v>
      </c>
      <c r="F25">
        <v>24</v>
      </c>
      <c r="G25" t="s">
        <v>510</v>
      </c>
      <c r="H25">
        <v>2013</v>
      </c>
      <c r="I25">
        <v>1</v>
      </c>
      <c r="J25">
        <v>0.75</v>
      </c>
      <c r="K25">
        <f t="shared" si="0"/>
        <v>87.5</v>
      </c>
      <c r="L25">
        <v>1</v>
      </c>
      <c r="M25" t="s">
        <v>72</v>
      </c>
      <c r="N25">
        <v>3</v>
      </c>
      <c r="O25" s="4">
        <v>19.14</v>
      </c>
      <c r="R25">
        <v>0</v>
      </c>
      <c r="S25">
        <v>409</v>
      </c>
      <c r="T25">
        <v>409</v>
      </c>
      <c r="U25">
        <f t="shared" si="1"/>
        <v>0</v>
      </c>
      <c r="V25">
        <v>1</v>
      </c>
      <c r="W25">
        <v>2</v>
      </c>
      <c r="X25" t="s">
        <v>73</v>
      </c>
      <c r="Y25">
        <v>1</v>
      </c>
      <c r="AA25">
        <v>6</v>
      </c>
      <c r="AC25">
        <v>6</v>
      </c>
      <c r="AD25">
        <v>5</v>
      </c>
      <c r="AE25">
        <v>2</v>
      </c>
      <c r="AF25" t="s">
        <v>160</v>
      </c>
      <c r="AG25" t="s">
        <v>164</v>
      </c>
      <c r="AH25">
        <v>0</v>
      </c>
      <c r="AI25">
        <v>0</v>
      </c>
      <c r="AJ25">
        <v>1</v>
      </c>
      <c r="AK25">
        <f t="shared" ref="AK25:AK27" si="5">COUNT(AO25:AS25)</f>
        <v>3</v>
      </c>
      <c r="AL25">
        <v>0.15064709000000001</v>
      </c>
      <c r="AM25" s="4">
        <f>AVERAGE(AO25:AQ25)</f>
        <v>0.12</v>
      </c>
      <c r="AN25" s="4"/>
      <c r="AO25" s="4">
        <v>0.18</v>
      </c>
      <c r="AP25" s="4">
        <v>0.14000000000000001</v>
      </c>
      <c r="AQ25" s="4">
        <v>0.04</v>
      </c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5">
        <v>416</v>
      </c>
      <c r="BM25" s="4">
        <v>0</v>
      </c>
      <c r="BN25" s="4">
        <v>0</v>
      </c>
      <c r="BO25" s="4">
        <v>0</v>
      </c>
      <c r="BP25" s="4">
        <v>0</v>
      </c>
      <c r="BQ25" s="4">
        <v>1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1</v>
      </c>
      <c r="BY25" s="4">
        <v>0</v>
      </c>
      <c r="BZ25" s="4">
        <v>0</v>
      </c>
      <c r="CA25" s="4">
        <v>0</v>
      </c>
      <c r="CB25" s="4">
        <v>1</v>
      </c>
      <c r="CC25" s="4">
        <v>1</v>
      </c>
      <c r="CD25" s="4">
        <v>0</v>
      </c>
      <c r="CE25" s="4">
        <v>0</v>
      </c>
    </row>
    <row r="26" spans="1:83" x14ac:dyDescent="0.2">
      <c r="A26" t="s">
        <v>166</v>
      </c>
      <c r="B26" t="s">
        <v>167</v>
      </c>
      <c r="C26" t="s">
        <v>168</v>
      </c>
      <c r="D26" s="6" t="s">
        <v>169</v>
      </c>
      <c r="E26">
        <v>17</v>
      </c>
      <c r="F26">
        <v>25</v>
      </c>
      <c r="G26" t="s">
        <v>511</v>
      </c>
      <c r="H26">
        <v>2007</v>
      </c>
      <c r="I26">
        <v>1</v>
      </c>
      <c r="J26">
        <v>0.95</v>
      </c>
      <c r="K26">
        <f t="shared" si="0"/>
        <v>91.666666666666671</v>
      </c>
      <c r="L26">
        <v>1</v>
      </c>
      <c r="M26" t="s">
        <v>92</v>
      </c>
      <c r="N26">
        <v>4</v>
      </c>
      <c r="O26" s="4">
        <v>39.229999999999997</v>
      </c>
      <c r="R26">
        <v>0</v>
      </c>
      <c r="S26">
        <v>298</v>
      </c>
      <c r="T26">
        <v>298</v>
      </c>
      <c r="U26">
        <f t="shared" si="1"/>
        <v>0</v>
      </c>
      <c r="V26">
        <v>1</v>
      </c>
      <c r="W26">
        <v>5</v>
      </c>
      <c r="X26" t="s">
        <v>66</v>
      </c>
      <c r="Y26">
        <v>7</v>
      </c>
      <c r="AA26">
        <v>6</v>
      </c>
      <c r="AC26">
        <v>6</v>
      </c>
      <c r="AD26">
        <v>4</v>
      </c>
      <c r="AE26">
        <v>2</v>
      </c>
      <c r="AF26" t="s">
        <v>170</v>
      </c>
      <c r="AG26" t="s">
        <v>164</v>
      </c>
      <c r="AH26">
        <v>0</v>
      </c>
      <c r="AI26">
        <v>1</v>
      </c>
      <c r="AJ26">
        <v>1</v>
      </c>
      <c r="AK26">
        <f t="shared" si="5"/>
        <v>2</v>
      </c>
      <c r="AL26">
        <v>0.45188376000000002</v>
      </c>
      <c r="AM26" s="4">
        <f>AVERAGE(AO26:AP26)</f>
        <v>0.38500000000000001</v>
      </c>
      <c r="AN26" s="4"/>
      <c r="AO26" s="4">
        <v>0.44</v>
      </c>
      <c r="AP26" s="4">
        <v>0.33</v>
      </c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5">
        <v>374</v>
      </c>
      <c r="BM26" s="4">
        <v>0</v>
      </c>
      <c r="BN26" s="4">
        <v>1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1</v>
      </c>
      <c r="BU26" s="4">
        <v>0</v>
      </c>
      <c r="BV26" s="4">
        <v>0</v>
      </c>
      <c r="BW26" s="4">
        <v>1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1</v>
      </c>
      <c r="CD26" s="4">
        <v>0</v>
      </c>
      <c r="CE26" s="4">
        <v>0</v>
      </c>
    </row>
    <row r="27" spans="1:83" x14ac:dyDescent="0.2">
      <c r="A27" t="s">
        <v>171</v>
      </c>
      <c r="B27" t="s">
        <v>167</v>
      </c>
      <c r="C27" t="s">
        <v>168</v>
      </c>
      <c r="D27" s="6" t="s">
        <v>172</v>
      </c>
      <c r="E27">
        <v>17</v>
      </c>
      <c r="F27">
        <v>26</v>
      </c>
      <c r="G27" t="s">
        <v>512</v>
      </c>
      <c r="H27">
        <v>2007</v>
      </c>
      <c r="I27">
        <v>1</v>
      </c>
      <c r="J27">
        <v>0.95</v>
      </c>
      <c r="K27">
        <f t="shared" si="0"/>
        <v>91.666666666666671</v>
      </c>
      <c r="L27">
        <v>1</v>
      </c>
      <c r="M27" t="s">
        <v>92</v>
      </c>
      <c r="N27">
        <v>4</v>
      </c>
      <c r="O27" s="4">
        <v>39.229999999999997</v>
      </c>
      <c r="R27">
        <v>0</v>
      </c>
      <c r="S27">
        <v>298</v>
      </c>
      <c r="T27">
        <v>298</v>
      </c>
      <c r="U27">
        <f t="shared" si="1"/>
        <v>0</v>
      </c>
      <c r="V27">
        <v>1</v>
      </c>
      <c r="W27">
        <v>5</v>
      </c>
      <c r="X27" t="s">
        <v>66</v>
      </c>
      <c r="Y27">
        <v>7</v>
      </c>
      <c r="AA27">
        <v>6</v>
      </c>
      <c r="AC27">
        <v>6</v>
      </c>
      <c r="AD27">
        <v>4</v>
      </c>
      <c r="AE27">
        <v>2</v>
      </c>
      <c r="AF27" t="s">
        <v>173</v>
      </c>
      <c r="AG27" t="s">
        <v>164</v>
      </c>
      <c r="AH27">
        <v>0</v>
      </c>
      <c r="AI27">
        <v>1</v>
      </c>
      <c r="AJ27">
        <v>1</v>
      </c>
      <c r="AK27">
        <f t="shared" si="5"/>
        <v>2</v>
      </c>
      <c r="AL27">
        <v>0.32277411</v>
      </c>
      <c r="AM27" s="4">
        <f>AVERAGE(AO27:AP27)</f>
        <v>0.27500000000000002</v>
      </c>
      <c r="AN27" s="4"/>
      <c r="AO27" s="4">
        <v>0.27</v>
      </c>
      <c r="AP27" s="4">
        <v>0.28000000000000003</v>
      </c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5">
        <v>374</v>
      </c>
      <c r="BM27" s="4">
        <v>0</v>
      </c>
      <c r="BN27" s="4">
        <v>1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1</v>
      </c>
      <c r="BU27" s="4">
        <v>0</v>
      </c>
      <c r="BV27" s="4">
        <v>0</v>
      </c>
      <c r="BW27" s="4">
        <v>1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1</v>
      </c>
      <c r="CD27" s="4">
        <v>0</v>
      </c>
      <c r="CE27" s="4">
        <v>0</v>
      </c>
    </row>
    <row r="28" spans="1:83" x14ac:dyDescent="0.2">
      <c r="A28" t="s">
        <v>174</v>
      </c>
      <c r="B28" t="s">
        <v>175</v>
      </c>
      <c r="C28" t="s">
        <v>176</v>
      </c>
      <c r="D28" s="6" t="s">
        <v>177</v>
      </c>
      <c r="E28">
        <v>18</v>
      </c>
      <c r="F28">
        <v>27</v>
      </c>
      <c r="G28" t="s">
        <v>513</v>
      </c>
      <c r="H28">
        <v>2016</v>
      </c>
      <c r="I28">
        <v>1</v>
      </c>
      <c r="J28">
        <v>0.9</v>
      </c>
      <c r="K28">
        <f t="shared" si="0"/>
        <v>95.833333333333329</v>
      </c>
      <c r="L28">
        <v>1</v>
      </c>
      <c r="M28" t="s">
        <v>72</v>
      </c>
      <c r="N28">
        <v>3</v>
      </c>
      <c r="O28" s="4">
        <v>36.36</v>
      </c>
      <c r="P28">
        <v>18</v>
      </c>
      <c r="Q28">
        <v>60</v>
      </c>
      <c r="R28">
        <v>0</v>
      </c>
      <c r="S28">
        <v>83</v>
      </c>
      <c r="T28">
        <v>83</v>
      </c>
      <c r="U28">
        <v>50</v>
      </c>
      <c r="V28">
        <v>1</v>
      </c>
      <c r="W28">
        <v>1</v>
      </c>
      <c r="X28" t="s">
        <v>66</v>
      </c>
      <c r="Y28">
        <v>7</v>
      </c>
      <c r="AA28">
        <v>4</v>
      </c>
      <c r="AC28">
        <v>5</v>
      </c>
      <c r="AD28">
        <v>5</v>
      </c>
      <c r="AE28">
        <v>2</v>
      </c>
      <c r="AF28" t="s">
        <v>178</v>
      </c>
      <c r="AG28" t="s">
        <v>164</v>
      </c>
      <c r="AH28">
        <v>0</v>
      </c>
      <c r="AI28">
        <v>0</v>
      </c>
      <c r="AJ28">
        <v>1</v>
      </c>
      <c r="AK28">
        <v>1</v>
      </c>
      <c r="AL28">
        <v>0.38</v>
      </c>
      <c r="AM28" s="4">
        <v>0.38</v>
      </c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>
        <v>0.38</v>
      </c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5">
        <v>537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1</v>
      </c>
      <c r="BY28" s="4">
        <v>0</v>
      </c>
      <c r="BZ28" s="4">
        <v>0</v>
      </c>
      <c r="CA28" s="4">
        <v>0</v>
      </c>
      <c r="CB28" s="4">
        <v>1</v>
      </c>
      <c r="CC28" s="4">
        <v>1</v>
      </c>
      <c r="CD28" s="4">
        <v>0</v>
      </c>
      <c r="CE28" s="4">
        <v>0</v>
      </c>
    </row>
    <row r="29" spans="1:83" x14ac:dyDescent="0.2">
      <c r="A29" t="s">
        <v>179</v>
      </c>
      <c r="B29" t="s">
        <v>175</v>
      </c>
      <c r="C29" t="s">
        <v>176</v>
      </c>
      <c r="D29" s="6" t="s">
        <v>180</v>
      </c>
      <c r="E29">
        <v>18</v>
      </c>
      <c r="F29">
        <v>28</v>
      </c>
      <c r="G29" t="s">
        <v>514</v>
      </c>
      <c r="H29">
        <v>2016</v>
      </c>
      <c r="I29">
        <v>1</v>
      </c>
      <c r="J29">
        <v>0.9</v>
      </c>
      <c r="K29">
        <f t="shared" si="0"/>
        <v>95.833333333333329</v>
      </c>
      <c r="L29">
        <v>1</v>
      </c>
      <c r="M29" t="s">
        <v>72</v>
      </c>
      <c r="N29">
        <v>3</v>
      </c>
      <c r="O29" s="4">
        <v>36.36</v>
      </c>
      <c r="P29">
        <v>18</v>
      </c>
      <c r="Q29">
        <v>60</v>
      </c>
      <c r="R29">
        <v>0</v>
      </c>
      <c r="S29">
        <v>83</v>
      </c>
      <c r="T29">
        <v>83</v>
      </c>
      <c r="U29">
        <v>50</v>
      </c>
      <c r="V29">
        <v>1</v>
      </c>
      <c r="W29">
        <v>1</v>
      </c>
      <c r="X29" t="s">
        <v>66</v>
      </c>
      <c r="Y29">
        <v>7</v>
      </c>
      <c r="AA29">
        <v>4</v>
      </c>
      <c r="AC29">
        <v>5</v>
      </c>
      <c r="AD29">
        <v>5</v>
      </c>
      <c r="AE29">
        <v>2</v>
      </c>
      <c r="AF29" t="s">
        <v>178</v>
      </c>
      <c r="AG29" t="s">
        <v>164</v>
      </c>
      <c r="AH29">
        <v>0</v>
      </c>
      <c r="AI29">
        <v>0</v>
      </c>
      <c r="AJ29">
        <v>1</v>
      </c>
      <c r="AK29">
        <v>1</v>
      </c>
      <c r="AL29">
        <v>0.31</v>
      </c>
      <c r="AM29" s="4">
        <v>0.31</v>
      </c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>
        <v>0.31</v>
      </c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5">
        <v>537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1</v>
      </c>
      <c r="BY29" s="4">
        <v>0</v>
      </c>
      <c r="BZ29" s="4">
        <v>0</v>
      </c>
      <c r="CA29" s="4">
        <v>0</v>
      </c>
      <c r="CB29" s="4">
        <v>1</v>
      </c>
      <c r="CC29" s="4">
        <v>1</v>
      </c>
      <c r="CD29" s="4">
        <v>0</v>
      </c>
      <c r="CE29" s="4">
        <v>0</v>
      </c>
    </row>
    <row r="30" spans="1:83" x14ac:dyDescent="0.2">
      <c r="A30" t="s">
        <v>181</v>
      </c>
      <c r="B30" t="s">
        <v>182</v>
      </c>
      <c r="C30" t="s">
        <v>183</v>
      </c>
      <c r="D30" s="6" t="s">
        <v>184</v>
      </c>
      <c r="E30">
        <v>19</v>
      </c>
      <c r="F30">
        <v>29</v>
      </c>
      <c r="G30" t="s">
        <v>515</v>
      </c>
      <c r="H30">
        <v>2013</v>
      </c>
      <c r="I30">
        <v>1</v>
      </c>
      <c r="J30">
        <v>0.85</v>
      </c>
      <c r="K30">
        <f t="shared" si="0"/>
        <v>95.833333333333329</v>
      </c>
      <c r="L30">
        <v>1</v>
      </c>
      <c r="M30" t="s">
        <v>72</v>
      </c>
      <c r="N30">
        <v>3</v>
      </c>
      <c r="O30" s="4">
        <v>33.54</v>
      </c>
      <c r="R30">
        <v>232</v>
      </c>
      <c r="S30">
        <v>0</v>
      </c>
      <c r="T30">
        <v>232</v>
      </c>
      <c r="U30">
        <f t="shared" ref="U30:U51" si="6">R30/T30*100</f>
        <v>100</v>
      </c>
      <c r="V30">
        <v>5</v>
      </c>
      <c r="W30">
        <v>4</v>
      </c>
      <c r="X30" t="s">
        <v>73</v>
      </c>
      <c r="Y30">
        <v>6</v>
      </c>
      <c r="AA30">
        <v>6</v>
      </c>
      <c r="AC30">
        <v>6</v>
      </c>
      <c r="AD30">
        <v>5</v>
      </c>
      <c r="AE30">
        <v>2</v>
      </c>
      <c r="AF30" t="s">
        <v>178</v>
      </c>
      <c r="AG30" t="s">
        <v>164</v>
      </c>
      <c r="AH30">
        <v>0</v>
      </c>
      <c r="AI30">
        <v>1</v>
      </c>
      <c r="AJ30">
        <v>1</v>
      </c>
      <c r="AK30">
        <f>COUNT(AO30:AS30)</f>
        <v>1</v>
      </c>
      <c r="AL30">
        <v>0.13</v>
      </c>
      <c r="AM30" s="4">
        <f>AVERAGE(AP30)</f>
        <v>0.13</v>
      </c>
      <c r="AN30" s="4"/>
      <c r="AO30" s="4"/>
      <c r="AP30" s="4">
        <v>0.13</v>
      </c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5">
        <v>583</v>
      </c>
      <c r="BM30" s="4">
        <v>0</v>
      </c>
      <c r="BN30" s="4">
        <v>1</v>
      </c>
      <c r="BO30" s="4">
        <v>0</v>
      </c>
      <c r="BP30" s="4">
        <v>0</v>
      </c>
      <c r="BQ30" s="4">
        <v>0</v>
      </c>
      <c r="BR30" s="4">
        <v>0</v>
      </c>
      <c r="BS30" s="4">
        <v>1</v>
      </c>
      <c r="BT30" s="4">
        <v>0</v>
      </c>
      <c r="BU30" s="4">
        <v>0</v>
      </c>
      <c r="BV30" s="4">
        <v>0</v>
      </c>
      <c r="BW30" s="4">
        <v>0</v>
      </c>
      <c r="BX30" s="4">
        <v>1</v>
      </c>
      <c r="BY30" s="4">
        <v>0</v>
      </c>
      <c r="BZ30" s="4">
        <v>0</v>
      </c>
      <c r="CA30" s="4">
        <v>0</v>
      </c>
      <c r="CB30" s="4">
        <v>1</v>
      </c>
      <c r="CC30" s="4">
        <v>1</v>
      </c>
      <c r="CD30" s="4">
        <v>0</v>
      </c>
      <c r="CE30" s="4">
        <v>0</v>
      </c>
    </row>
    <row r="31" spans="1:83" x14ac:dyDescent="0.2">
      <c r="A31" t="s">
        <v>185</v>
      </c>
      <c r="B31" t="s">
        <v>182</v>
      </c>
      <c r="C31" t="s">
        <v>183</v>
      </c>
      <c r="D31" s="6" t="s">
        <v>186</v>
      </c>
      <c r="E31">
        <v>19</v>
      </c>
      <c r="F31">
        <v>30</v>
      </c>
      <c r="G31" t="s">
        <v>516</v>
      </c>
      <c r="H31">
        <v>2013</v>
      </c>
      <c r="I31">
        <v>1</v>
      </c>
      <c r="J31">
        <v>0.85</v>
      </c>
      <c r="K31">
        <f t="shared" si="0"/>
        <v>95.833333333333329</v>
      </c>
      <c r="L31">
        <v>1</v>
      </c>
      <c r="M31" t="s">
        <v>72</v>
      </c>
      <c r="N31">
        <v>3</v>
      </c>
      <c r="O31" s="4">
        <v>33.54</v>
      </c>
      <c r="R31">
        <v>232</v>
      </c>
      <c r="S31">
        <v>0</v>
      </c>
      <c r="T31">
        <v>232</v>
      </c>
      <c r="U31">
        <f t="shared" si="6"/>
        <v>100</v>
      </c>
      <c r="V31">
        <v>5</v>
      </c>
      <c r="W31">
        <v>4</v>
      </c>
      <c r="X31" t="s">
        <v>73</v>
      </c>
      <c r="Y31">
        <v>6</v>
      </c>
      <c r="AA31">
        <v>6</v>
      </c>
      <c r="AC31">
        <v>6</v>
      </c>
      <c r="AD31">
        <v>5</v>
      </c>
      <c r="AE31">
        <v>2</v>
      </c>
      <c r="AF31" t="s">
        <v>187</v>
      </c>
      <c r="AG31" t="s">
        <v>164</v>
      </c>
      <c r="AH31">
        <v>0</v>
      </c>
      <c r="AI31">
        <v>1</v>
      </c>
      <c r="AJ31">
        <v>1</v>
      </c>
      <c r="AK31">
        <f t="shared" ref="AK31:AK33" si="7">COUNT(AO31:AS31)</f>
        <v>1</v>
      </c>
      <c r="AL31">
        <v>0.21</v>
      </c>
      <c r="AM31" s="4">
        <f>AVERAGE(AP31)</f>
        <v>0.21</v>
      </c>
      <c r="AN31" s="4"/>
      <c r="AO31" s="4"/>
      <c r="AP31" s="4">
        <v>0.21</v>
      </c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5">
        <v>583</v>
      </c>
      <c r="BM31" s="4">
        <v>0</v>
      </c>
      <c r="BN31" s="4">
        <v>1</v>
      </c>
      <c r="BO31" s="4">
        <v>0</v>
      </c>
      <c r="BP31" s="4">
        <v>0</v>
      </c>
      <c r="BQ31" s="4">
        <v>0</v>
      </c>
      <c r="BR31" s="4">
        <v>0</v>
      </c>
      <c r="BS31" s="4">
        <v>1</v>
      </c>
      <c r="BT31" s="4">
        <v>0</v>
      </c>
      <c r="BU31" s="4">
        <v>0</v>
      </c>
      <c r="BV31" s="4">
        <v>0</v>
      </c>
      <c r="BW31" s="4">
        <v>0</v>
      </c>
      <c r="BX31" s="4">
        <v>1</v>
      </c>
      <c r="BY31" s="4">
        <v>0</v>
      </c>
      <c r="BZ31" s="4">
        <v>0</v>
      </c>
      <c r="CA31" s="4">
        <v>0</v>
      </c>
      <c r="CB31" s="4">
        <v>1</v>
      </c>
      <c r="CC31" s="4">
        <v>1</v>
      </c>
      <c r="CD31" s="4">
        <v>0</v>
      </c>
      <c r="CE31" s="4">
        <v>0</v>
      </c>
    </row>
    <row r="32" spans="1:83" x14ac:dyDescent="0.2">
      <c r="A32" t="s">
        <v>188</v>
      </c>
      <c r="B32" t="s">
        <v>189</v>
      </c>
      <c r="C32" t="s">
        <v>135</v>
      </c>
      <c r="D32" s="6" t="s">
        <v>190</v>
      </c>
      <c r="E32">
        <v>20</v>
      </c>
      <c r="F32">
        <v>31</v>
      </c>
      <c r="G32" t="s">
        <v>567</v>
      </c>
      <c r="H32" s="6" t="s">
        <v>592</v>
      </c>
      <c r="I32">
        <v>1</v>
      </c>
      <c r="J32">
        <v>0.95</v>
      </c>
      <c r="K32">
        <f t="shared" si="0"/>
        <v>91.666666666666671</v>
      </c>
      <c r="L32">
        <v>2</v>
      </c>
      <c r="M32" t="s">
        <v>92</v>
      </c>
      <c r="N32">
        <v>4</v>
      </c>
      <c r="O32" s="4">
        <v>13.77</v>
      </c>
      <c r="P32">
        <v>12</v>
      </c>
      <c r="Q32">
        <v>18</v>
      </c>
      <c r="R32">
        <v>409</v>
      </c>
      <c r="S32">
        <v>452</v>
      </c>
      <c r="T32">
        <v>867</v>
      </c>
      <c r="U32">
        <f t="shared" si="6"/>
        <v>47.174163783160324</v>
      </c>
      <c r="V32">
        <v>2</v>
      </c>
      <c r="W32">
        <v>6</v>
      </c>
      <c r="X32" t="s">
        <v>66</v>
      </c>
      <c r="Y32">
        <v>7</v>
      </c>
      <c r="Z32">
        <v>4</v>
      </c>
      <c r="AA32">
        <v>6</v>
      </c>
      <c r="AC32">
        <v>6</v>
      </c>
      <c r="AD32">
        <v>5</v>
      </c>
      <c r="AE32">
        <v>2</v>
      </c>
      <c r="AF32" t="s">
        <v>191</v>
      </c>
      <c r="AG32" t="s">
        <v>192</v>
      </c>
      <c r="AH32">
        <v>0</v>
      </c>
      <c r="AI32">
        <v>0</v>
      </c>
      <c r="AJ32">
        <v>1</v>
      </c>
      <c r="AK32">
        <f t="shared" si="7"/>
        <v>2</v>
      </c>
      <c r="AL32">
        <v>0.26408790999999998</v>
      </c>
      <c r="AM32" s="4">
        <f>AVERAGE(AO32:AS32)</f>
        <v>0.22500000000000001</v>
      </c>
      <c r="AN32" s="4"/>
      <c r="AO32" s="4">
        <v>0.22</v>
      </c>
      <c r="AP32" s="4"/>
      <c r="AQ32" s="4"/>
      <c r="AR32" s="4"/>
      <c r="AS32" s="4">
        <v>0.23</v>
      </c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5">
        <v>70</v>
      </c>
      <c r="BM32" s="4">
        <v>1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1</v>
      </c>
      <c r="BV32" s="4">
        <v>0</v>
      </c>
      <c r="BW32" s="4">
        <v>0</v>
      </c>
      <c r="BX32" s="4">
        <v>1</v>
      </c>
      <c r="BY32" s="4">
        <v>0</v>
      </c>
      <c r="BZ32" s="4">
        <v>0</v>
      </c>
      <c r="CA32" s="4">
        <v>0</v>
      </c>
      <c r="CB32" s="4">
        <v>0</v>
      </c>
      <c r="CC32" s="4">
        <v>1</v>
      </c>
      <c r="CD32" s="4">
        <v>0</v>
      </c>
      <c r="CE32" s="4">
        <v>0</v>
      </c>
    </row>
    <row r="33" spans="1:83" x14ac:dyDescent="0.2">
      <c r="A33" t="s">
        <v>193</v>
      </c>
      <c r="B33" t="s">
        <v>189</v>
      </c>
      <c r="C33" t="s">
        <v>135</v>
      </c>
      <c r="D33" s="6" t="s">
        <v>194</v>
      </c>
      <c r="E33">
        <v>20</v>
      </c>
      <c r="F33">
        <v>32</v>
      </c>
      <c r="G33" t="s">
        <v>568</v>
      </c>
      <c r="H33" s="6" t="s">
        <v>592</v>
      </c>
      <c r="I33">
        <v>1</v>
      </c>
      <c r="J33">
        <v>0.95</v>
      </c>
      <c r="K33">
        <f t="shared" si="0"/>
        <v>91.666666666666671</v>
      </c>
      <c r="L33">
        <v>2</v>
      </c>
      <c r="M33" t="s">
        <v>92</v>
      </c>
      <c r="N33">
        <v>4</v>
      </c>
      <c r="O33" s="4">
        <v>13.77</v>
      </c>
      <c r="P33">
        <v>12</v>
      </c>
      <c r="Q33">
        <v>18</v>
      </c>
      <c r="R33">
        <v>409</v>
      </c>
      <c r="S33">
        <v>452</v>
      </c>
      <c r="T33">
        <v>867</v>
      </c>
      <c r="U33">
        <f t="shared" si="6"/>
        <v>47.174163783160324</v>
      </c>
      <c r="V33">
        <v>2</v>
      </c>
      <c r="W33">
        <v>6</v>
      </c>
      <c r="X33" t="s">
        <v>66</v>
      </c>
      <c r="Y33">
        <v>7</v>
      </c>
      <c r="Z33">
        <v>4</v>
      </c>
      <c r="AA33">
        <v>6</v>
      </c>
      <c r="AC33">
        <v>6</v>
      </c>
      <c r="AD33">
        <v>5</v>
      </c>
      <c r="AE33">
        <v>2</v>
      </c>
      <c r="AF33" t="s">
        <v>191</v>
      </c>
      <c r="AG33" t="s">
        <v>192</v>
      </c>
      <c r="AH33">
        <v>0</v>
      </c>
      <c r="AI33">
        <v>0</v>
      </c>
      <c r="AJ33">
        <v>1</v>
      </c>
      <c r="AK33">
        <f t="shared" si="7"/>
        <v>2</v>
      </c>
      <c r="AL33">
        <v>0.31103687000000002</v>
      </c>
      <c r="AM33" s="4">
        <f>AVERAGE(AO33:AS33)</f>
        <v>0.26500000000000001</v>
      </c>
      <c r="AN33" s="4"/>
      <c r="AO33" s="4">
        <v>0.26</v>
      </c>
      <c r="AP33" s="4"/>
      <c r="AQ33" s="4"/>
      <c r="AR33" s="4"/>
      <c r="AS33" s="4">
        <v>0.27</v>
      </c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5">
        <v>70</v>
      </c>
      <c r="BM33" s="4">
        <v>1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1</v>
      </c>
      <c r="BV33" s="4">
        <v>0</v>
      </c>
      <c r="BW33" s="4">
        <v>0</v>
      </c>
      <c r="BX33" s="4">
        <v>1</v>
      </c>
      <c r="BY33" s="4">
        <v>0</v>
      </c>
      <c r="BZ33" s="4">
        <v>0</v>
      </c>
      <c r="CA33" s="4">
        <v>0</v>
      </c>
      <c r="CB33" s="4">
        <v>0</v>
      </c>
      <c r="CC33" s="4">
        <v>1</v>
      </c>
      <c r="CD33" s="4">
        <v>0</v>
      </c>
      <c r="CE33" s="4">
        <v>0</v>
      </c>
    </row>
    <row r="34" spans="1:83" x14ac:dyDescent="0.2">
      <c r="A34" t="s">
        <v>195</v>
      </c>
      <c r="B34" t="s">
        <v>196</v>
      </c>
      <c r="C34" t="s">
        <v>135</v>
      </c>
      <c r="D34" s="6" t="s">
        <v>197</v>
      </c>
      <c r="E34">
        <v>21</v>
      </c>
      <c r="F34">
        <v>33</v>
      </c>
      <c r="G34" t="s">
        <v>517</v>
      </c>
      <c r="H34">
        <v>2015</v>
      </c>
      <c r="I34">
        <v>1</v>
      </c>
      <c r="J34">
        <v>1</v>
      </c>
      <c r="K34">
        <f t="shared" si="0"/>
        <v>91.666666666666671</v>
      </c>
      <c r="L34">
        <v>2</v>
      </c>
      <c r="M34" t="s">
        <v>92</v>
      </c>
      <c r="N34">
        <v>4</v>
      </c>
      <c r="O34" s="4">
        <v>14.17</v>
      </c>
      <c r="P34">
        <v>12</v>
      </c>
      <c r="Q34">
        <v>17</v>
      </c>
      <c r="R34">
        <v>293</v>
      </c>
      <c r="S34">
        <v>298</v>
      </c>
      <c r="T34">
        <v>591</v>
      </c>
      <c r="U34">
        <f t="shared" si="6"/>
        <v>49.57698815566836</v>
      </c>
      <c r="V34">
        <v>2</v>
      </c>
      <c r="W34">
        <v>6</v>
      </c>
      <c r="X34" t="s">
        <v>66</v>
      </c>
      <c r="Y34">
        <v>7</v>
      </c>
      <c r="Z34">
        <v>4</v>
      </c>
      <c r="AA34">
        <v>4</v>
      </c>
      <c r="AC34">
        <v>5</v>
      </c>
      <c r="AD34">
        <v>2</v>
      </c>
      <c r="AE34">
        <v>4</v>
      </c>
      <c r="AF34" t="s">
        <v>198</v>
      </c>
      <c r="AG34" t="s">
        <v>199</v>
      </c>
      <c r="AH34">
        <v>0</v>
      </c>
      <c r="AI34">
        <v>0</v>
      </c>
      <c r="AJ34">
        <v>0</v>
      </c>
      <c r="AK34">
        <f t="shared" ref="AK34:AK41" si="8">COUNT(AT34:BK34)</f>
        <v>1</v>
      </c>
      <c r="AL34">
        <v>0.17</v>
      </c>
      <c r="AM34" s="4">
        <f t="shared" ref="AM34:AM41" si="9">AVERAGE(AT34:BK34)</f>
        <v>0.17</v>
      </c>
      <c r="AN34" s="4"/>
      <c r="AO34" s="4">
        <v>0.25</v>
      </c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>
        <v>0.17</v>
      </c>
      <c r="BL34" s="5">
        <v>669</v>
      </c>
      <c r="BM34" s="4">
        <v>1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1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1</v>
      </c>
    </row>
    <row r="35" spans="1:83" x14ac:dyDescent="0.2">
      <c r="A35" t="s">
        <v>200</v>
      </c>
      <c r="B35" t="s">
        <v>196</v>
      </c>
      <c r="C35" t="s">
        <v>135</v>
      </c>
      <c r="D35" s="6" t="s">
        <v>201</v>
      </c>
      <c r="E35">
        <v>21</v>
      </c>
      <c r="F35">
        <v>34</v>
      </c>
      <c r="G35" t="s">
        <v>518</v>
      </c>
      <c r="H35">
        <v>2015</v>
      </c>
      <c r="I35">
        <v>1</v>
      </c>
      <c r="J35">
        <v>1</v>
      </c>
      <c r="K35">
        <f t="shared" si="0"/>
        <v>91.666666666666671</v>
      </c>
      <c r="L35">
        <v>2</v>
      </c>
      <c r="M35" t="s">
        <v>92</v>
      </c>
      <c r="N35">
        <v>4</v>
      </c>
      <c r="O35" s="4">
        <v>14.17</v>
      </c>
      <c r="P35">
        <v>12</v>
      </c>
      <c r="Q35">
        <v>17</v>
      </c>
      <c r="R35">
        <v>293</v>
      </c>
      <c r="S35">
        <v>298</v>
      </c>
      <c r="T35">
        <v>591</v>
      </c>
      <c r="U35">
        <f t="shared" si="6"/>
        <v>49.57698815566836</v>
      </c>
      <c r="V35">
        <v>2</v>
      </c>
      <c r="W35">
        <v>6</v>
      </c>
      <c r="X35" t="s">
        <v>66</v>
      </c>
      <c r="Y35">
        <v>7</v>
      </c>
      <c r="Z35">
        <v>4</v>
      </c>
      <c r="AA35">
        <v>4</v>
      </c>
      <c r="AC35">
        <v>5</v>
      </c>
      <c r="AD35">
        <v>2</v>
      </c>
      <c r="AE35">
        <v>4</v>
      </c>
      <c r="AF35" t="s">
        <v>198</v>
      </c>
      <c r="AG35" t="s">
        <v>199</v>
      </c>
      <c r="AH35">
        <v>0</v>
      </c>
      <c r="AI35">
        <v>0</v>
      </c>
      <c r="AJ35">
        <v>0</v>
      </c>
      <c r="AK35">
        <f t="shared" si="8"/>
        <v>1</v>
      </c>
      <c r="AL35">
        <v>0.25</v>
      </c>
      <c r="AM35" s="4">
        <f t="shared" si="9"/>
        <v>0.25</v>
      </c>
      <c r="AN35" s="4"/>
      <c r="AO35" s="4">
        <v>0.26</v>
      </c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>
        <v>0.25</v>
      </c>
      <c r="BL35" s="5">
        <v>669</v>
      </c>
      <c r="BM35" s="4">
        <v>1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1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1</v>
      </c>
    </row>
    <row r="36" spans="1:83" x14ac:dyDescent="0.2">
      <c r="A36" t="s">
        <v>202</v>
      </c>
      <c r="B36" t="s">
        <v>196</v>
      </c>
      <c r="C36" t="s">
        <v>135</v>
      </c>
      <c r="D36" s="6" t="s">
        <v>203</v>
      </c>
      <c r="E36">
        <v>21</v>
      </c>
      <c r="F36">
        <v>35</v>
      </c>
      <c r="G36" t="s">
        <v>519</v>
      </c>
      <c r="H36">
        <v>2015</v>
      </c>
      <c r="I36">
        <v>1</v>
      </c>
      <c r="J36">
        <v>1</v>
      </c>
      <c r="K36">
        <f t="shared" si="0"/>
        <v>91.666666666666671</v>
      </c>
      <c r="L36">
        <v>2</v>
      </c>
      <c r="M36" t="s">
        <v>92</v>
      </c>
      <c r="N36">
        <v>4</v>
      </c>
      <c r="O36" s="4">
        <v>14.17</v>
      </c>
      <c r="P36">
        <v>12</v>
      </c>
      <c r="Q36">
        <v>17</v>
      </c>
      <c r="R36">
        <v>293</v>
      </c>
      <c r="S36">
        <v>298</v>
      </c>
      <c r="T36">
        <v>591</v>
      </c>
      <c r="U36">
        <f t="shared" si="6"/>
        <v>49.57698815566836</v>
      </c>
      <c r="V36">
        <v>2</v>
      </c>
      <c r="W36">
        <v>6</v>
      </c>
      <c r="X36" t="s">
        <v>66</v>
      </c>
      <c r="Y36">
        <v>7</v>
      </c>
      <c r="Z36">
        <v>4</v>
      </c>
      <c r="AA36">
        <v>4</v>
      </c>
      <c r="AC36">
        <v>5</v>
      </c>
      <c r="AD36">
        <v>2</v>
      </c>
      <c r="AE36">
        <v>4</v>
      </c>
      <c r="AF36" t="s">
        <v>198</v>
      </c>
      <c r="AG36" t="s">
        <v>199</v>
      </c>
      <c r="AH36">
        <v>1</v>
      </c>
      <c r="AI36">
        <v>0</v>
      </c>
      <c r="AJ36">
        <v>0</v>
      </c>
      <c r="AK36">
        <f t="shared" si="8"/>
        <v>1</v>
      </c>
      <c r="AL36">
        <v>0.1</v>
      </c>
      <c r="AM36" s="4">
        <f t="shared" si="9"/>
        <v>0.1</v>
      </c>
      <c r="AN36" s="4"/>
      <c r="AO36" s="4">
        <v>0.1</v>
      </c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>
        <v>0.1</v>
      </c>
      <c r="BL36" s="5">
        <v>669</v>
      </c>
      <c r="BM36" s="4">
        <v>1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1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1</v>
      </c>
    </row>
    <row r="37" spans="1:83" x14ac:dyDescent="0.2">
      <c r="A37" t="s">
        <v>204</v>
      </c>
      <c r="B37" t="s">
        <v>196</v>
      </c>
      <c r="C37" t="s">
        <v>135</v>
      </c>
      <c r="D37" s="6" t="s">
        <v>205</v>
      </c>
      <c r="E37">
        <v>21</v>
      </c>
      <c r="F37">
        <v>36</v>
      </c>
      <c r="G37" t="s">
        <v>520</v>
      </c>
      <c r="H37">
        <v>2015</v>
      </c>
      <c r="I37">
        <v>1</v>
      </c>
      <c r="J37">
        <v>1</v>
      </c>
      <c r="K37">
        <f t="shared" si="0"/>
        <v>91.666666666666671</v>
      </c>
      <c r="L37">
        <v>2</v>
      </c>
      <c r="M37" t="s">
        <v>92</v>
      </c>
      <c r="N37">
        <v>4</v>
      </c>
      <c r="O37" s="4">
        <v>14.17</v>
      </c>
      <c r="P37">
        <v>12</v>
      </c>
      <c r="Q37">
        <v>17</v>
      </c>
      <c r="R37">
        <v>293</v>
      </c>
      <c r="S37">
        <v>298</v>
      </c>
      <c r="T37">
        <v>591</v>
      </c>
      <c r="U37">
        <f t="shared" si="6"/>
        <v>49.57698815566836</v>
      </c>
      <c r="V37">
        <v>2</v>
      </c>
      <c r="W37">
        <v>6</v>
      </c>
      <c r="X37" t="s">
        <v>66</v>
      </c>
      <c r="Y37">
        <v>7</v>
      </c>
      <c r="Z37">
        <v>4</v>
      </c>
      <c r="AA37">
        <v>4</v>
      </c>
      <c r="AC37">
        <v>5</v>
      </c>
      <c r="AD37">
        <v>2</v>
      </c>
      <c r="AE37">
        <v>4</v>
      </c>
      <c r="AF37" t="s">
        <v>198</v>
      </c>
      <c r="AG37" t="s">
        <v>199</v>
      </c>
      <c r="AH37">
        <v>1</v>
      </c>
      <c r="AI37">
        <v>0</v>
      </c>
      <c r="AJ37">
        <v>0</v>
      </c>
      <c r="AK37">
        <f t="shared" si="8"/>
        <v>1</v>
      </c>
      <c r="AL37">
        <v>0.13</v>
      </c>
      <c r="AM37" s="4">
        <f t="shared" si="9"/>
        <v>0.13</v>
      </c>
      <c r="AN37" s="4"/>
      <c r="AO37" s="4">
        <v>0.13</v>
      </c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>
        <v>0.13</v>
      </c>
      <c r="BL37" s="5">
        <v>669</v>
      </c>
      <c r="BM37" s="4">
        <v>1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1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1</v>
      </c>
    </row>
    <row r="38" spans="1:83" x14ac:dyDescent="0.2">
      <c r="A38" t="s">
        <v>206</v>
      </c>
      <c r="B38" t="s">
        <v>196</v>
      </c>
      <c r="C38" t="s">
        <v>135</v>
      </c>
      <c r="D38" s="6" t="s">
        <v>207</v>
      </c>
      <c r="E38">
        <v>21</v>
      </c>
      <c r="F38">
        <v>37</v>
      </c>
      <c r="G38" t="s">
        <v>521</v>
      </c>
      <c r="H38">
        <v>2015</v>
      </c>
      <c r="I38">
        <v>1</v>
      </c>
      <c r="J38">
        <v>1</v>
      </c>
      <c r="K38">
        <f t="shared" si="0"/>
        <v>91.666666666666671</v>
      </c>
      <c r="L38">
        <v>2</v>
      </c>
      <c r="M38" t="s">
        <v>92</v>
      </c>
      <c r="N38">
        <v>4</v>
      </c>
      <c r="O38" s="4">
        <v>14.17</v>
      </c>
      <c r="P38">
        <v>12</v>
      </c>
      <c r="Q38">
        <v>17</v>
      </c>
      <c r="R38">
        <v>293</v>
      </c>
      <c r="S38">
        <v>298</v>
      </c>
      <c r="T38">
        <v>591</v>
      </c>
      <c r="U38">
        <f t="shared" si="6"/>
        <v>49.57698815566836</v>
      </c>
      <c r="V38">
        <v>2</v>
      </c>
      <c r="W38">
        <v>6</v>
      </c>
      <c r="X38" t="s">
        <v>66</v>
      </c>
      <c r="Y38">
        <v>7</v>
      </c>
      <c r="Z38">
        <v>4</v>
      </c>
      <c r="AA38">
        <v>4</v>
      </c>
      <c r="AC38">
        <v>5</v>
      </c>
      <c r="AD38">
        <v>2</v>
      </c>
      <c r="AE38">
        <v>4</v>
      </c>
      <c r="AF38" t="s">
        <v>198</v>
      </c>
      <c r="AG38" t="s">
        <v>199</v>
      </c>
      <c r="AH38">
        <v>0</v>
      </c>
      <c r="AI38">
        <v>0</v>
      </c>
      <c r="AJ38">
        <v>0</v>
      </c>
      <c r="AK38">
        <f>COUNT(AT38:BK38)</f>
        <v>1</v>
      </c>
      <c r="AL38">
        <v>0.27</v>
      </c>
      <c r="AM38" s="4">
        <f t="shared" si="9"/>
        <v>0.27</v>
      </c>
      <c r="AN38" s="4"/>
      <c r="AO38" s="4">
        <v>0.24</v>
      </c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>
        <v>0.27</v>
      </c>
      <c r="BL38" s="5">
        <v>669</v>
      </c>
      <c r="BM38" s="4">
        <v>1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1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1</v>
      </c>
    </row>
    <row r="39" spans="1:83" x14ac:dyDescent="0.2">
      <c r="A39" t="s">
        <v>208</v>
      </c>
      <c r="B39" t="s">
        <v>196</v>
      </c>
      <c r="C39" t="s">
        <v>135</v>
      </c>
      <c r="D39" s="6" t="s">
        <v>209</v>
      </c>
      <c r="E39">
        <v>21</v>
      </c>
      <c r="F39">
        <v>38</v>
      </c>
      <c r="G39" t="s">
        <v>522</v>
      </c>
      <c r="H39">
        <v>2015</v>
      </c>
      <c r="I39">
        <v>1</v>
      </c>
      <c r="J39">
        <v>1</v>
      </c>
      <c r="K39">
        <f t="shared" si="0"/>
        <v>91.666666666666671</v>
      </c>
      <c r="L39">
        <v>2</v>
      </c>
      <c r="M39" t="s">
        <v>92</v>
      </c>
      <c r="N39">
        <v>4</v>
      </c>
      <c r="O39" s="4">
        <v>14.17</v>
      </c>
      <c r="P39">
        <v>12</v>
      </c>
      <c r="Q39">
        <v>17</v>
      </c>
      <c r="R39">
        <v>293</v>
      </c>
      <c r="S39">
        <v>298</v>
      </c>
      <c r="T39">
        <v>591</v>
      </c>
      <c r="U39">
        <f t="shared" si="6"/>
        <v>49.57698815566836</v>
      </c>
      <c r="V39">
        <v>2</v>
      </c>
      <c r="W39">
        <v>6</v>
      </c>
      <c r="X39" t="s">
        <v>66</v>
      </c>
      <c r="Y39">
        <v>7</v>
      </c>
      <c r="Z39">
        <v>4</v>
      </c>
      <c r="AA39">
        <v>4</v>
      </c>
      <c r="AC39">
        <v>5</v>
      </c>
      <c r="AD39">
        <v>2</v>
      </c>
      <c r="AE39">
        <v>4</v>
      </c>
      <c r="AF39" t="s">
        <v>198</v>
      </c>
      <c r="AG39" t="s">
        <v>199</v>
      </c>
      <c r="AH39">
        <v>0</v>
      </c>
      <c r="AI39">
        <v>0</v>
      </c>
      <c r="AJ39">
        <v>0</v>
      </c>
      <c r="AK39">
        <f t="shared" si="8"/>
        <v>1</v>
      </c>
      <c r="AL39">
        <v>0.33</v>
      </c>
      <c r="AM39" s="4">
        <f t="shared" si="9"/>
        <v>0.33</v>
      </c>
      <c r="AN39" s="4"/>
      <c r="AO39" s="4">
        <v>0.22</v>
      </c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>
        <v>0.33</v>
      </c>
      <c r="BL39" s="5">
        <v>669</v>
      </c>
      <c r="BM39" s="4">
        <v>1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1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1</v>
      </c>
    </row>
    <row r="40" spans="1:83" x14ac:dyDescent="0.2">
      <c r="A40" t="s">
        <v>210</v>
      </c>
      <c r="B40" t="s">
        <v>196</v>
      </c>
      <c r="C40" t="s">
        <v>135</v>
      </c>
      <c r="D40" s="6" t="s">
        <v>211</v>
      </c>
      <c r="E40">
        <v>21</v>
      </c>
      <c r="F40">
        <v>39</v>
      </c>
      <c r="G40" t="s">
        <v>523</v>
      </c>
      <c r="H40">
        <v>2015</v>
      </c>
      <c r="I40">
        <v>1</v>
      </c>
      <c r="J40">
        <v>1</v>
      </c>
      <c r="K40">
        <f t="shared" si="0"/>
        <v>91.666666666666671</v>
      </c>
      <c r="L40">
        <v>2</v>
      </c>
      <c r="M40" t="s">
        <v>92</v>
      </c>
      <c r="N40">
        <v>4</v>
      </c>
      <c r="O40" s="4">
        <v>14.17</v>
      </c>
      <c r="P40">
        <v>12</v>
      </c>
      <c r="Q40">
        <v>17</v>
      </c>
      <c r="R40">
        <v>293</v>
      </c>
      <c r="S40">
        <v>298</v>
      </c>
      <c r="T40">
        <v>591</v>
      </c>
      <c r="U40">
        <f t="shared" si="6"/>
        <v>49.57698815566836</v>
      </c>
      <c r="V40">
        <v>2</v>
      </c>
      <c r="W40">
        <v>6</v>
      </c>
      <c r="X40" t="s">
        <v>66</v>
      </c>
      <c r="Y40">
        <v>7</v>
      </c>
      <c r="Z40">
        <v>4</v>
      </c>
      <c r="AA40">
        <v>4</v>
      </c>
      <c r="AC40">
        <v>5</v>
      </c>
      <c r="AD40">
        <v>2</v>
      </c>
      <c r="AE40">
        <v>4</v>
      </c>
      <c r="AF40" t="s">
        <v>198</v>
      </c>
      <c r="AG40" t="s">
        <v>199</v>
      </c>
      <c r="AH40">
        <v>1</v>
      </c>
      <c r="AI40">
        <v>0</v>
      </c>
      <c r="AJ40">
        <v>0</v>
      </c>
      <c r="AK40">
        <f t="shared" si="8"/>
        <v>1</v>
      </c>
      <c r="AL40">
        <v>0.16</v>
      </c>
      <c r="AM40" s="4">
        <f t="shared" si="9"/>
        <v>0.16</v>
      </c>
      <c r="AN40" s="4"/>
      <c r="AO40" s="4">
        <v>0.12</v>
      </c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>
        <v>0.16</v>
      </c>
      <c r="BL40" s="5">
        <v>669</v>
      </c>
      <c r="BM40" s="4">
        <v>1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1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1</v>
      </c>
    </row>
    <row r="41" spans="1:83" x14ac:dyDescent="0.2">
      <c r="A41" t="s">
        <v>212</v>
      </c>
      <c r="B41" t="s">
        <v>196</v>
      </c>
      <c r="C41" t="s">
        <v>135</v>
      </c>
      <c r="D41" s="6" t="s">
        <v>213</v>
      </c>
      <c r="E41">
        <v>21</v>
      </c>
      <c r="F41">
        <v>40</v>
      </c>
      <c r="G41" t="s">
        <v>524</v>
      </c>
      <c r="H41">
        <v>2015</v>
      </c>
      <c r="I41">
        <v>1</v>
      </c>
      <c r="J41">
        <v>1</v>
      </c>
      <c r="K41">
        <f t="shared" si="0"/>
        <v>91.666666666666671</v>
      </c>
      <c r="L41">
        <v>2</v>
      </c>
      <c r="M41" t="s">
        <v>92</v>
      </c>
      <c r="N41">
        <v>4</v>
      </c>
      <c r="O41" s="4">
        <v>14.17</v>
      </c>
      <c r="P41">
        <v>12</v>
      </c>
      <c r="Q41">
        <v>17</v>
      </c>
      <c r="R41">
        <v>293</v>
      </c>
      <c r="S41">
        <v>298</v>
      </c>
      <c r="T41">
        <v>591</v>
      </c>
      <c r="U41">
        <f t="shared" si="6"/>
        <v>49.57698815566836</v>
      </c>
      <c r="V41">
        <v>2</v>
      </c>
      <c r="W41">
        <v>6</v>
      </c>
      <c r="X41" t="s">
        <v>66</v>
      </c>
      <c r="Y41">
        <v>7</v>
      </c>
      <c r="Z41">
        <v>4</v>
      </c>
      <c r="AA41">
        <v>4</v>
      </c>
      <c r="AC41">
        <v>5</v>
      </c>
      <c r="AD41">
        <v>2</v>
      </c>
      <c r="AE41">
        <v>4</v>
      </c>
      <c r="AF41" t="s">
        <v>198</v>
      </c>
      <c r="AG41" t="s">
        <v>199</v>
      </c>
      <c r="AH41">
        <v>1</v>
      </c>
      <c r="AI41">
        <v>0</v>
      </c>
      <c r="AJ41">
        <v>0</v>
      </c>
      <c r="AK41">
        <f t="shared" si="8"/>
        <v>1</v>
      </c>
      <c r="AL41">
        <v>0.14000000000000001</v>
      </c>
      <c r="AM41" s="4">
        <f t="shared" si="9"/>
        <v>0.14000000000000001</v>
      </c>
      <c r="AN41" s="4"/>
      <c r="AO41" s="4">
        <v>0.13</v>
      </c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>
        <v>0.14000000000000001</v>
      </c>
      <c r="BL41" s="5">
        <v>669</v>
      </c>
      <c r="BM41" s="4">
        <v>1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1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1</v>
      </c>
    </row>
    <row r="42" spans="1:83" x14ac:dyDescent="0.2">
      <c r="A42" t="s">
        <v>219</v>
      </c>
      <c r="B42" t="s">
        <v>220</v>
      </c>
      <c r="C42" t="s">
        <v>221</v>
      </c>
      <c r="D42" s="6" t="s">
        <v>460</v>
      </c>
      <c r="E42">
        <v>22</v>
      </c>
      <c r="F42">
        <v>41</v>
      </c>
      <c r="G42" t="s">
        <v>525</v>
      </c>
      <c r="H42">
        <v>2018</v>
      </c>
      <c r="I42">
        <v>1</v>
      </c>
      <c r="J42">
        <v>0.85</v>
      </c>
      <c r="K42">
        <f t="shared" si="0"/>
        <v>95.833333333333329</v>
      </c>
      <c r="L42">
        <v>1</v>
      </c>
      <c r="M42" t="s">
        <v>87</v>
      </c>
      <c r="N42">
        <v>1</v>
      </c>
      <c r="O42" s="4">
        <v>34.700000000000003</v>
      </c>
      <c r="P42">
        <v>21</v>
      </c>
      <c r="Q42">
        <v>59</v>
      </c>
      <c r="R42">
        <v>0</v>
      </c>
      <c r="S42">
        <v>123</v>
      </c>
      <c r="T42">
        <v>246</v>
      </c>
      <c r="U42">
        <f t="shared" si="6"/>
        <v>0</v>
      </c>
      <c r="V42">
        <v>1</v>
      </c>
      <c r="W42">
        <v>1</v>
      </c>
      <c r="X42" t="s">
        <v>66</v>
      </c>
      <c r="Y42">
        <v>7</v>
      </c>
      <c r="Z42">
        <v>4</v>
      </c>
      <c r="AA42">
        <v>4</v>
      </c>
      <c r="AC42">
        <v>5</v>
      </c>
      <c r="AD42">
        <v>3</v>
      </c>
      <c r="AE42">
        <v>2</v>
      </c>
      <c r="AF42" t="s">
        <v>223</v>
      </c>
      <c r="AG42" t="s">
        <v>224</v>
      </c>
      <c r="AH42">
        <v>0</v>
      </c>
      <c r="AI42">
        <v>1</v>
      </c>
      <c r="AJ42">
        <v>0</v>
      </c>
      <c r="AK42">
        <f t="shared" ref="AK42:AK46" si="10">COUNT(AT42:BK42)</f>
        <v>1</v>
      </c>
      <c r="AL42">
        <v>0.11</v>
      </c>
      <c r="AM42" s="4">
        <f>AVERAGE(AT42:BK42)</f>
        <v>0.11</v>
      </c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>
        <v>0.11</v>
      </c>
      <c r="BG42" s="4"/>
      <c r="BH42" s="4"/>
      <c r="BI42" s="4"/>
      <c r="BJ42" s="4"/>
      <c r="BK42" s="4"/>
      <c r="BL42" s="5">
        <v>7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1</v>
      </c>
      <c r="BW42" s="4">
        <v>0</v>
      </c>
      <c r="BX42" s="4">
        <v>0</v>
      </c>
      <c r="BY42" s="4">
        <v>0</v>
      </c>
      <c r="BZ42" s="4">
        <v>1</v>
      </c>
      <c r="CA42" s="4">
        <v>0</v>
      </c>
      <c r="CB42" s="4">
        <v>0</v>
      </c>
      <c r="CC42" s="4">
        <v>1</v>
      </c>
      <c r="CD42" s="4">
        <v>0</v>
      </c>
      <c r="CE42" s="4">
        <v>0</v>
      </c>
    </row>
    <row r="43" spans="1:83" x14ac:dyDescent="0.2">
      <c r="A43" t="s">
        <v>225</v>
      </c>
      <c r="B43" t="s">
        <v>220</v>
      </c>
      <c r="C43" t="s">
        <v>221</v>
      </c>
      <c r="D43" s="6" t="s">
        <v>461</v>
      </c>
      <c r="E43">
        <v>22</v>
      </c>
      <c r="F43">
        <v>42</v>
      </c>
      <c r="G43" t="s">
        <v>526</v>
      </c>
      <c r="H43">
        <v>2018</v>
      </c>
      <c r="I43">
        <v>1</v>
      </c>
      <c r="J43">
        <v>0.85</v>
      </c>
      <c r="K43">
        <f t="shared" si="0"/>
        <v>95.833333333333329</v>
      </c>
      <c r="L43">
        <v>1</v>
      </c>
      <c r="M43" t="s">
        <v>87</v>
      </c>
      <c r="N43">
        <v>1</v>
      </c>
      <c r="O43" s="4">
        <v>34.700000000000003</v>
      </c>
      <c r="P43">
        <v>21</v>
      </c>
      <c r="Q43">
        <v>59</v>
      </c>
      <c r="R43">
        <v>0</v>
      </c>
      <c r="S43">
        <v>123</v>
      </c>
      <c r="T43">
        <v>246</v>
      </c>
      <c r="U43">
        <f t="shared" si="6"/>
        <v>0</v>
      </c>
      <c r="V43">
        <v>1</v>
      </c>
      <c r="W43">
        <v>1</v>
      </c>
      <c r="X43" t="s">
        <v>66</v>
      </c>
      <c r="Y43">
        <v>7</v>
      </c>
      <c r="Z43">
        <v>4</v>
      </c>
      <c r="AA43">
        <v>4</v>
      </c>
      <c r="AC43">
        <v>5</v>
      </c>
      <c r="AD43">
        <v>3</v>
      </c>
      <c r="AE43">
        <v>2</v>
      </c>
      <c r="AF43" t="s">
        <v>223</v>
      </c>
      <c r="AG43" t="s">
        <v>224</v>
      </c>
      <c r="AH43">
        <v>0</v>
      </c>
      <c r="AI43">
        <v>1</v>
      </c>
      <c r="AJ43">
        <v>0</v>
      </c>
      <c r="AK43">
        <f t="shared" si="10"/>
        <v>1</v>
      </c>
      <c r="AL43">
        <v>0.17</v>
      </c>
      <c r="AM43" s="4">
        <f t="shared" ref="AM43:AM46" si="11">AVERAGE(AT43:BK43)</f>
        <v>0.17</v>
      </c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>
        <v>0.17</v>
      </c>
      <c r="BG43" s="4"/>
      <c r="BH43" s="4"/>
      <c r="BI43" s="4"/>
      <c r="BJ43" s="4"/>
      <c r="BK43" s="4"/>
      <c r="BL43" s="5">
        <v>7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1</v>
      </c>
      <c r="BW43" s="4">
        <v>0</v>
      </c>
      <c r="BX43" s="4">
        <v>0</v>
      </c>
      <c r="BY43" s="4">
        <v>0</v>
      </c>
      <c r="BZ43" s="4">
        <v>1</v>
      </c>
      <c r="CA43" s="4">
        <v>0</v>
      </c>
      <c r="CB43" s="4">
        <v>0</v>
      </c>
      <c r="CC43" s="4">
        <v>1</v>
      </c>
      <c r="CD43" s="4">
        <v>0</v>
      </c>
      <c r="CE43" s="4">
        <v>0</v>
      </c>
    </row>
    <row r="44" spans="1:83" x14ac:dyDescent="0.2">
      <c r="A44" t="s">
        <v>227</v>
      </c>
      <c r="B44" t="s">
        <v>220</v>
      </c>
      <c r="C44" t="s">
        <v>221</v>
      </c>
      <c r="D44" s="6" t="s">
        <v>462</v>
      </c>
      <c r="E44">
        <v>22</v>
      </c>
      <c r="F44">
        <v>43</v>
      </c>
      <c r="G44" t="s">
        <v>527</v>
      </c>
      <c r="H44">
        <v>2018</v>
      </c>
      <c r="I44">
        <v>1</v>
      </c>
      <c r="J44">
        <v>0.85</v>
      </c>
      <c r="K44">
        <f t="shared" si="0"/>
        <v>95.833333333333329</v>
      </c>
      <c r="L44">
        <v>1</v>
      </c>
      <c r="M44" t="s">
        <v>87</v>
      </c>
      <c r="N44">
        <v>1</v>
      </c>
      <c r="O44" s="4">
        <v>34.700000000000003</v>
      </c>
      <c r="P44">
        <v>21</v>
      </c>
      <c r="Q44">
        <v>59</v>
      </c>
      <c r="R44">
        <v>0</v>
      </c>
      <c r="S44">
        <v>123</v>
      </c>
      <c r="T44">
        <v>246</v>
      </c>
      <c r="U44">
        <f t="shared" si="6"/>
        <v>0</v>
      </c>
      <c r="V44">
        <v>1</v>
      </c>
      <c r="W44">
        <v>1</v>
      </c>
      <c r="X44" t="s">
        <v>66</v>
      </c>
      <c r="Y44">
        <v>7</v>
      </c>
      <c r="Z44">
        <v>4</v>
      </c>
      <c r="AA44">
        <v>4</v>
      </c>
      <c r="AC44">
        <v>5</v>
      </c>
      <c r="AD44">
        <v>3</v>
      </c>
      <c r="AE44">
        <v>2</v>
      </c>
      <c r="AF44" t="s">
        <v>223</v>
      </c>
      <c r="AG44" t="s">
        <v>224</v>
      </c>
      <c r="AH44">
        <v>0</v>
      </c>
      <c r="AI44">
        <v>1</v>
      </c>
      <c r="AJ44">
        <v>0</v>
      </c>
      <c r="AK44">
        <f t="shared" si="10"/>
        <v>1</v>
      </c>
      <c r="AL44">
        <v>7.0000000000000007E-2</v>
      </c>
      <c r="AM44" s="4">
        <f t="shared" si="11"/>
        <v>7.0000000000000007E-2</v>
      </c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>
        <v>7.0000000000000007E-2</v>
      </c>
      <c r="BG44" s="4"/>
      <c r="BH44" s="4"/>
      <c r="BI44" s="4"/>
      <c r="BJ44" s="4"/>
      <c r="BK44" s="4"/>
      <c r="BL44" s="5">
        <v>7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1</v>
      </c>
      <c r="BW44" s="4">
        <v>0</v>
      </c>
      <c r="BX44" s="4">
        <v>0</v>
      </c>
      <c r="BY44" s="4">
        <v>0</v>
      </c>
      <c r="BZ44" s="4">
        <v>1</v>
      </c>
      <c r="CA44" s="4">
        <v>0</v>
      </c>
      <c r="CB44" s="4">
        <v>0</v>
      </c>
      <c r="CC44" s="4">
        <v>1</v>
      </c>
      <c r="CD44" s="4">
        <v>0</v>
      </c>
      <c r="CE44" s="4">
        <v>0</v>
      </c>
    </row>
    <row r="45" spans="1:83" x14ac:dyDescent="0.2">
      <c r="A45" t="s">
        <v>229</v>
      </c>
      <c r="B45" t="s">
        <v>220</v>
      </c>
      <c r="C45" t="s">
        <v>221</v>
      </c>
      <c r="D45" s="6" t="s">
        <v>379</v>
      </c>
      <c r="E45">
        <v>22</v>
      </c>
      <c r="F45">
        <v>44</v>
      </c>
      <c r="G45" t="s">
        <v>528</v>
      </c>
      <c r="H45">
        <v>2018</v>
      </c>
      <c r="I45">
        <v>1</v>
      </c>
      <c r="J45">
        <v>0.85</v>
      </c>
      <c r="K45">
        <f t="shared" si="0"/>
        <v>95.833333333333329</v>
      </c>
      <c r="L45">
        <v>1</v>
      </c>
      <c r="M45" t="s">
        <v>87</v>
      </c>
      <c r="N45">
        <v>1</v>
      </c>
      <c r="O45" s="4">
        <v>34.700000000000003</v>
      </c>
      <c r="P45">
        <v>21</v>
      </c>
      <c r="Q45">
        <v>59</v>
      </c>
      <c r="R45">
        <v>0</v>
      </c>
      <c r="S45">
        <v>123</v>
      </c>
      <c r="T45">
        <v>246</v>
      </c>
      <c r="U45">
        <f t="shared" si="6"/>
        <v>0</v>
      </c>
      <c r="V45">
        <v>1</v>
      </c>
      <c r="W45">
        <v>1</v>
      </c>
      <c r="X45" t="s">
        <v>66</v>
      </c>
      <c r="Y45">
        <v>7</v>
      </c>
      <c r="Z45">
        <v>4</v>
      </c>
      <c r="AA45">
        <v>4</v>
      </c>
      <c r="AC45">
        <v>5</v>
      </c>
      <c r="AD45">
        <v>3</v>
      </c>
      <c r="AE45">
        <v>2</v>
      </c>
      <c r="AF45" t="s">
        <v>223</v>
      </c>
      <c r="AG45" t="s">
        <v>224</v>
      </c>
      <c r="AH45">
        <v>1</v>
      </c>
      <c r="AI45">
        <v>1</v>
      </c>
      <c r="AJ45">
        <v>0</v>
      </c>
      <c r="AK45">
        <f t="shared" si="10"/>
        <v>1</v>
      </c>
      <c r="AL45">
        <v>0.24</v>
      </c>
      <c r="AM45" s="4">
        <f t="shared" si="11"/>
        <v>0.24</v>
      </c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>
        <v>0.24</v>
      </c>
      <c r="BG45" s="4"/>
      <c r="BH45" s="4"/>
      <c r="BI45" s="4"/>
      <c r="BJ45" s="4"/>
      <c r="BK45" s="4"/>
      <c r="BL45" s="5">
        <v>7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1</v>
      </c>
      <c r="BW45" s="4">
        <v>0</v>
      </c>
      <c r="BX45" s="4">
        <v>0</v>
      </c>
      <c r="BY45" s="4">
        <v>0</v>
      </c>
      <c r="BZ45" s="4">
        <v>1</v>
      </c>
      <c r="CA45" s="4">
        <v>0</v>
      </c>
      <c r="CB45" s="4">
        <v>0</v>
      </c>
      <c r="CC45" s="4">
        <v>1</v>
      </c>
      <c r="CD45" s="4">
        <v>0</v>
      </c>
      <c r="CE45" s="4">
        <v>0</v>
      </c>
    </row>
    <row r="46" spans="1:83" x14ac:dyDescent="0.2">
      <c r="A46" t="s">
        <v>231</v>
      </c>
      <c r="B46" t="s">
        <v>220</v>
      </c>
      <c r="C46" t="s">
        <v>221</v>
      </c>
      <c r="D46" s="6" t="s">
        <v>463</v>
      </c>
      <c r="E46">
        <v>22</v>
      </c>
      <c r="F46">
        <v>45</v>
      </c>
      <c r="G46" t="s">
        <v>529</v>
      </c>
      <c r="H46">
        <v>2018</v>
      </c>
      <c r="I46">
        <v>1</v>
      </c>
      <c r="J46">
        <v>0.85</v>
      </c>
      <c r="K46">
        <f t="shared" si="0"/>
        <v>95.833333333333329</v>
      </c>
      <c r="L46">
        <v>1</v>
      </c>
      <c r="M46" t="s">
        <v>87</v>
      </c>
      <c r="N46">
        <v>1</v>
      </c>
      <c r="O46" s="4">
        <v>34.700000000000003</v>
      </c>
      <c r="P46">
        <v>21</v>
      </c>
      <c r="Q46">
        <v>59</v>
      </c>
      <c r="R46">
        <v>0</v>
      </c>
      <c r="S46">
        <v>123</v>
      </c>
      <c r="T46">
        <v>246</v>
      </c>
      <c r="U46">
        <f t="shared" si="6"/>
        <v>0</v>
      </c>
      <c r="V46">
        <v>1</v>
      </c>
      <c r="W46">
        <v>1</v>
      </c>
      <c r="X46" t="s">
        <v>66</v>
      </c>
      <c r="Y46">
        <v>7</v>
      </c>
      <c r="Z46">
        <v>4</v>
      </c>
      <c r="AA46">
        <v>4</v>
      </c>
      <c r="AC46">
        <v>5</v>
      </c>
      <c r="AD46">
        <v>3</v>
      </c>
      <c r="AE46">
        <v>2</v>
      </c>
      <c r="AF46" t="s">
        <v>223</v>
      </c>
      <c r="AG46" t="s">
        <v>224</v>
      </c>
      <c r="AH46">
        <v>1</v>
      </c>
      <c r="AI46">
        <v>1</v>
      </c>
      <c r="AJ46">
        <v>0</v>
      </c>
      <c r="AK46">
        <f t="shared" si="10"/>
        <v>1</v>
      </c>
      <c r="AL46">
        <v>0.3</v>
      </c>
      <c r="AM46" s="4">
        <f t="shared" si="11"/>
        <v>0.3</v>
      </c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>
        <v>0.3</v>
      </c>
      <c r="BG46" s="4"/>
      <c r="BH46" s="4"/>
      <c r="BI46" s="4"/>
      <c r="BJ46" s="4"/>
      <c r="BK46" s="4"/>
      <c r="BL46" s="5">
        <v>7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1</v>
      </c>
      <c r="BW46" s="4">
        <v>0</v>
      </c>
      <c r="BX46" s="4">
        <v>0</v>
      </c>
      <c r="BY46" s="4">
        <v>0</v>
      </c>
      <c r="BZ46" s="4">
        <v>1</v>
      </c>
      <c r="CA46" s="4">
        <v>0</v>
      </c>
      <c r="CB46" s="4">
        <v>0</v>
      </c>
      <c r="CC46" s="4">
        <v>1</v>
      </c>
      <c r="CD46" s="4">
        <v>0</v>
      </c>
      <c r="CE46" s="4">
        <v>0</v>
      </c>
    </row>
    <row r="47" spans="1:83" x14ac:dyDescent="0.2">
      <c r="A47" t="s">
        <v>232</v>
      </c>
      <c r="B47" t="s">
        <v>233</v>
      </c>
      <c r="C47" t="s">
        <v>234</v>
      </c>
      <c r="D47" s="6">
        <v>30</v>
      </c>
      <c r="E47">
        <v>23</v>
      </c>
      <c r="F47">
        <v>46</v>
      </c>
      <c r="G47" t="s">
        <v>530</v>
      </c>
      <c r="H47">
        <v>2019</v>
      </c>
      <c r="I47">
        <v>1</v>
      </c>
      <c r="J47">
        <v>0.9</v>
      </c>
      <c r="K47">
        <f t="shared" si="0"/>
        <v>20.833333333333343</v>
      </c>
      <c r="L47">
        <v>1</v>
      </c>
      <c r="M47" t="s">
        <v>87</v>
      </c>
      <c r="N47">
        <v>1</v>
      </c>
      <c r="O47" s="4">
        <v>34.659999999999997</v>
      </c>
      <c r="P47">
        <v>18</v>
      </c>
      <c r="Q47">
        <v>88</v>
      </c>
      <c r="R47">
        <v>32</v>
      </c>
      <c r="S47">
        <v>85</v>
      </c>
      <c r="T47">
        <v>117</v>
      </c>
      <c r="U47">
        <f t="shared" si="6"/>
        <v>27.350427350427353</v>
      </c>
      <c r="V47">
        <v>2</v>
      </c>
      <c r="W47">
        <v>2</v>
      </c>
      <c r="X47" t="s">
        <v>73</v>
      </c>
      <c r="Y47">
        <v>7</v>
      </c>
      <c r="AA47">
        <v>3</v>
      </c>
      <c r="AB47" t="s">
        <v>235</v>
      </c>
      <c r="AC47">
        <v>2</v>
      </c>
      <c r="AD47">
        <v>1</v>
      </c>
      <c r="AE47">
        <v>1</v>
      </c>
      <c r="AF47" t="s">
        <v>67</v>
      </c>
      <c r="AG47" t="s">
        <v>68</v>
      </c>
      <c r="AH47">
        <v>0</v>
      </c>
      <c r="AI47">
        <v>0</v>
      </c>
      <c r="AJ47">
        <v>0</v>
      </c>
      <c r="AK47">
        <v>18</v>
      </c>
      <c r="AL47" s="9">
        <v>0.73073918000000004</v>
      </c>
      <c r="AM47">
        <v>0.60399999999999998</v>
      </c>
      <c r="AN47">
        <v>0.60399999999999998</v>
      </c>
      <c r="AT47">
        <v>0.64700000000000002</v>
      </c>
      <c r="AU47">
        <v>0.63400000000000001</v>
      </c>
      <c r="AV47">
        <v>0.621</v>
      </c>
      <c r="AW47">
        <v>0.59899999999999998</v>
      </c>
      <c r="AX47">
        <v>0.59899999999999998</v>
      </c>
      <c r="AY47">
        <v>0.58799999999999997</v>
      </c>
      <c r="AZ47">
        <v>0.57399999999999995</v>
      </c>
      <c r="BA47">
        <v>0.56699999999999995</v>
      </c>
      <c r="BB47">
        <v>0.55700000000000005</v>
      </c>
      <c r="BC47">
        <v>0.55000000000000004</v>
      </c>
      <c r="BD47">
        <v>0.53600000000000003</v>
      </c>
      <c r="BE47">
        <v>0.47899999999999998</v>
      </c>
      <c r="BF47">
        <v>0.47499999999999998</v>
      </c>
      <c r="BG47">
        <v>0.46100000000000002</v>
      </c>
      <c r="BH47">
        <v>0.42199999999999999</v>
      </c>
      <c r="BI47">
        <v>0.32900000000000001</v>
      </c>
      <c r="BJ47">
        <v>0.26</v>
      </c>
      <c r="BK47">
        <v>0.23599999999999999</v>
      </c>
      <c r="BL47">
        <v>7</v>
      </c>
      <c r="BM47" s="4">
        <v>0</v>
      </c>
      <c r="BN47" s="4">
        <v>0</v>
      </c>
      <c r="BO47" s="4">
        <v>7</v>
      </c>
      <c r="BP47" s="4">
        <v>1</v>
      </c>
      <c r="BQ47" s="4">
        <v>1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1</v>
      </c>
      <c r="BZ47" s="4">
        <v>1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</row>
    <row r="48" spans="1:83" x14ac:dyDescent="0.2">
      <c r="A48" t="s">
        <v>171</v>
      </c>
      <c r="B48" t="s">
        <v>236</v>
      </c>
      <c r="C48" t="s">
        <v>237</v>
      </c>
      <c r="D48" s="6" t="s">
        <v>222</v>
      </c>
      <c r="E48">
        <v>24</v>
      </c>
      <c r="F48">
        <v>47</v>
      </c>
      <c r="G48" t="s">
        <v>531</v>
      </c>
      <c r="H48">
        <v>2017</v>
      </c>
      <c r="I48">
        <v>0</v>
      </c>
      <c r="J48">
        <v>0.75</v>
      </c>
      <c r="K48">
        <f t="shared" si="0"/>
        <v>91.666666666666671</v>
      </c>
      <c r="L48">
        <v>1</v>
      </c>
      <c r="M48" t="s">
        <v>72</v>
      </c>
      <c r="N48">
        <v>3</v>
      </c>
      <c r="O48" s="4">
        <v>20.51</v>
      </c>
      <c r="R48">
        <v>160</v>
      </c>
      <c r="S48">
        <v>189</v>
      </c>
      <c r="T48">
        <v>349</v>
      </c>
      <c r="U48">
        <f t="shared" si="6"/>
        <v>45.845272206303726</v>
      </c>
      <c r="V48">
        <v>2</v>
      </c>
      <c r="W48">
        <v>2</v>
      </c>
      <c r="X48" t="s">
        <v>73</v>
      </c>
      <c r="Y48">
        <v>1</v>
      </c>
      <c r="Z48">
        <v>2</v>
      </c>
      <c r="AA48">
        <v>6</v>
      </c>
      <c r="AC48">
        <v>6</v>
      </c>
      <c r="AD48">
        <v>2</v>
      </c>
      <c r="AE48">
        <v>1</v>
      </c>
      <c r="AF48" t="s">
        <v>83</v>
      </c>
      <c r="AG48" t="s">
        <v>238</v>
      </c>
      <c r="AH48">
        <v>0</v>
      </c>
      <c r="AI48">
        <v>1</v>
      </c>
      <c r="AJ48">
        <v>1</v>
      </c>
      <c r="AK48">
        <v>2</v>
      </c>
      <c r="AL48">
        <v>0.40200048999999999</v>
      </c>
      <c r="AM48">
        <f>AVERAGE(AO48:AP48)</f>
        <v>0.34250000000000003</v>
      </c>
      <c r="AO48">
        <v>0.27600000000000002</v>
      </c>
      <c r="AP48">
        <v>0.40899999999999997</v>
      </c>
      <c r="BL48">
        <v>60</v>
      </c>
      <c r="BM48" s="4">
        <v>0</v>
      </c>
      <c r="BN48" s="4">
        <v>0</v>
      </c>
      <c r="BO48" s="4">
        <v>0</v>
      </c>
      <c r="BP48" s="4">
        <v>0</v>
      </c>
      <c r="BQ48" s="4">
        <v>1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1</v>
      </c>
      <c r="CC48" s="4">
        <v>0</v>
      </c>
      <c r="CD48" s="4">
        <v>0</v>
      </c>
      <c r="CE48" s="4">
        <v>0</v>
      </c>
    </row>
    <row r="49" spans="1:83" x14ac:dyDescent="0.2">
      <c r="A49" t="s">
        <v>239</v>
      </c>
      <c r="B49" t="s">
        <v>236</v>
      </c>
      <c r="C49" t="s">
        <v>237</v>
      </c>
      <c r="D49" s="6" t="s">
        <v>226</v>
      </c>
      <c r="E49">
        <v>24</v>
      </c>
      <c r="F49">
        <v>48</v>
      </c>
      <c r="G49" t="s">
        <v>532</v>
      </c>
      <c r="H49">
        <v>2017</v>
      </c>
      <c r="I49">
        <v>0</v>
      </c>
      <c r="J49">
        <v>0.75</v>
      </c>
      <c r="K49">
        <f t="shared" si="0"/>
        <v>91.666666666666671</v>
      </c>
      <c r="L49">
        <v>1</v>
      </c>
      <c r="M49" t="s">
        <v>72</v>
      </c>
      <c r="N49">
        <v>3</v>
      </c>
      <c r="O49" s="4">
        <v>20.51</v>
      </c>
      <c r="R49">
        <v>160</v>
      </c>
      <c r="S49">
        <v>189</v>
      </c>
      <c r="T49">
        <v>349</v>
      </c>
      <c r="U49">
        <f t="shared" si="6"/>
        <v>45.845272206303726</v>
      </c>
      <c r="V49">
        <v>2</v>
      </c>
      <c r="W49">
        <v>2</v>
      </c>
      <c r="X49" t="s">
        <v>73</v>
      </c>
      <c r="Y49">
        <v>1</v>
      </c>
      <c r="Z49">
        <v>2</v>
      </c>
      <c r="AA49">
        <v>6</v>
      </c>
      <c r="AC49">
        <v>6</v>
      </c>
      <c r="AD49">
        <v>2</v>
      </c>
      <c r="AE49">
        <v>1</v>
      </c>
      <c r="AF49" t="s">
        <v>83</v>
      </c>
      <c r="AG49" t="s">
        <v>238</v>
      </c>
      <c r="AH49">
        <v>0</v>
      </c>
      <c r="AI49">
        <v>1</v>
      </c>
      <c r="AJ49">
        <v>1</v>
      </c>
      <c r="AK49">
        <v>2</v>
      </c>
      <c r="AL49">
        <v>0.40962968999999999</v>
      </c>
      <c r="AM49">
        <f t="shared" ref="AM49:AM50" si="12">AVERAGE(AO49:AP49)</f>
        <v>0.34899999999999998</v>
      </c>
      <c r="AO49">
        <v>0.251</v>
      </c>
      <c r="AP49">
        <v>0.44700000000000001</v>
      </c>
      <c r="BL49">
        <v>60</v>
      </c>
      <c r="BM49" s="4">
        <v>0</v>
      </c>
      <c r="BN49" s="4">
        <v>0</v>
      </c>
      <c r="BO49" s="4">
        <v>0</v>
      </c>
      <c r="BP49" s="4">
        <v>0</v>
      </c>
      <c r="BQ49" s="4">
        <v>1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1</v>
      </c>
      <c r="CC49" s="4">
        <v>0</v>
      </c>
      <c r="CD49" s="4">
        <v>0</v>
      </c>
      <c r="CE49" s="4">
        <v>0</v>
      </c>
    </row>
    <row r="50" spans="1:83" x14ac:dyDescent="0.2">
      <c r="A50" t="s">
        <v>240</v>
      </c>
      <c r="B50" t="s">
        <v>236</v>
      </c>
      <c r="C50" t="s">
        <v>237</v>
      </c>
      <c r="D50" s="6" t="s">
        <v>228</v>
      </c>
      <c r="E50">
        <v>24</v>
      </c>
      <c r="F50">
        <v>49</v>
      </c>
      <c r="G50" t="s">
        <v>533</v>
      </c>
      <c r="H50">
        <v>2017</v>
      </c>
      <c r="I50">
        <v>0</v>
      </c>
      <c r="J50">
        <v>0.75</v>
      </c>
      <c r="K50">
        <f t="shared" si="0"/>
        <v>91.666666666666671</v>
      </c>
      <c r="L50">
        <v>1</v>
      </c>
      <c r="M50" t="s">
        <v>72</v>
      </c>
      <c r="N50">
        <v>3</v>
      </c>
      <c r="O50" s="4">
        <v>20.51</v>
      </c>
      <c r="R50">
        <v>160</v>
      </c>
      <c r="S50">
        <v>189</v>
      </c>
      <c r="T50">
        <v>349</v>
      </c>
      <c r="U50">
        <f t="shared" si="6"/>
        <v>45.845272206303726</v>
      </c>
      <c r="V50">
        <v>2</v>
      </c>
      <c r="W50">
        <v>2</v>
      </c>
      <c r="X50" t="s">
        <v>73</v>
      </c>
      <c r="Y50">
        <v>1</v>
      </c>
      <c r="Z50">
        <v>2</v>
      </c>
      <c r="AA50">
        <v>6</v>
      </c>
      <c r="AC50">
        <v>6</v>
      </c>
      <c r="AD50">
        <v>2</v>
      </c>
      <c r="AE50">
        <v>1</v>
      </c>
      <c r="AF50" t="s">
        <v>83</v>
      </c>
      <c r="AG50" t="s">
        <v>238</v>
      </c>
      <c r="AH50">
        <v>0</v>
      </c>
      <c r="AI50">
        <v>1</v>
      </c>
      <c r="AJ50">
        <v>1</v>
      </c>
      <c r="AK50">
        <v>2</v>
      </c>
      <c r="AL50" s="9">
        <v>0.72653517999999995</v>
      </c>
      <c r="AM50">
        <f t="shared" si="12"/>
        <v>0.61899999999999999</v>
      </c>
      <c r="AO50">
        <v>0.65600000000000003</v>
      </c>
      <c r="AP50">
        <v>0.58199999999999996</v>
      </c>
      <c r="BL50">
        <v>60</v>
      </c>
      <c r="BM50" s="4">
        <v>0</v>
      </c>
      <c r="BN50" s="4">
        <v>0</v>
      </c>
      <c r="BO50" s="4">
        <v>0</v>
      </c>
      <c r="BP50" s="4">
        <v>0</v>
      </c>
      <c r="BQ50" s="4">
        <v>1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1</v>
      </c>
      <c r="CC50" s="4">
        <v>0</v>
      </c>
      <c r="CD50" s="4">
        <v>0</v>
      </c>
      <c r="CE50" s="4">
        <v>0</v>
      </c>
    </row>
    <row r="51" spans="1:83" x14ac:dyDescent="0.2">
      <c r="A51" t="s">
        <v>242</v>
      </c>
      <c r="B51" t="s">
        <v>243</v>
      </c>
      <c r="C51" t="s">
        <v>244</v>
      </c>
      <c r="D51" s="6" t="s">
        <v>464</v>
      </c>
      <c r="E51">
        <v>25</v>
      </c>
      <c r="F51">
        <v>50</v>
      </c>
      <c r="G51" t="s">
        <v>535</v>
      </c>
      <c r="H51">
        <v>2014</v>
      </c>
      <c r="I51">
        <v>0</v>
      </c>
      <c r="J51">
        <v>0.85</v>
      </c>
      <c r="K51">
        <f t="shared" si="0"/>
        <v>54.166666666666671</v>
      </c>
      <c r="L51">
        <v>1</v>
      </c>
      <c r="M51" t="s">
        <v>72</v>
      </c>
      <c r="N51">
        <v>3</v>
      </c>
      <c r="R51">
        <v>38</v>
      </c>
      <c r="S51">
        <v>98</v>
      </c>
      <c r="T51">
        <v>137</v>
      </c>
      <c r="U51">
        <f t="shared" si="6"/>
        <v>27.737226277372262</v>
      </c>
      <c r="V51">
        <v>2</v>
      </c>
      <c r="W51">
        <v>2</v>
      </c>
      <c r="X51" t="s">
        <v>66</v>
      </c>
      <c r="Y51">
        <v>7</v>
      </c>
      <c r="AA51">
        <v>4</v>
      </c>
      <c r="AC51">
        <v>5</v>
      </c>
      <c r="AD51">
        <v>1</v>
      </c>
      <c r="AE51">
        <v>1</v>
      </c>
      <c r="AF51" t="s">
        <v>245</v>
      </c>
      <c r="AG51" t="s">
        <v>246</v>
      </c>
      <c r="AH51">
        <v>0</v>
      </c>
      <c r="AI51">
        <v>0</v>
      </c>
      <c r="AJ51">
        <v>0</v>
      </c>
      <c r="AK51">
        <v>11</v>
      </c>
      <c r="AL51">
        <v>0.46080674999999999</v>
      </c>
      <c r="AM51">
        <f>AVERAGE(AT51:BK51)</f>
        <v>0.32636363636363641</v>
      </c>
      <c r="AT51">
        <v>0.26</v>
      </c>
      <c r="AV51">
        <v>0.32</v>
      </c>
      <c r="AW51">
        <v>0.31</v>
      </c>
      <c r="AX51">
        <v>0.25</v>
      </c>
      <c r="AY51">
        <v>0.32</v>
      </c>
      <c r="AZ51">
        <v>0.42</v>
      </c>
      <c r="BA51">
        <v>0.45</v>
      </c>
      <c r="BB51">
        <v>0.4</v>
      </c>
      <c r="BE51">
        <v>0.27</v>
      </c>
      <c r="BF51">
        <v>0.28000000000000003</v>
      </c>
      <c r="BH51">
        <v>0.31</v>
      </c>
      <c r="BL51">
        <v>30</v>
      </c>
      <c r="BM51" s="4">
        <v>0</v>
      </c>
      <c r="BN51" s="4">
        <v>0</v>
      </c>
      <c r="BO51" s="4">
        <v>0</v>
      </c>
      <c r="BP51" s="4">
        <v>0</v>
      </c>
      <c r="BQ51" s="4">
        <v>1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1</v>
      </c>
      <c r="BZ51" s="4">
        <v>0</v>
      </c>
      <c r="CA51" s="4">
        <v>0</v>
      </c>
      <c r="CB51" s="4">
        <v>1</v>
      </c>
      <c r="CC51" s="4">
        <v>0</v>
      </c>
      <c r="CD51" s="4">
        <v>0</v>
      </c>
      <c r="CE51" s="4">
        <v>0</v>
      </c>
    </row>
    <row r="52" spans="1:83" x14ac:dyDescent="0.2">
      <c r="A52" t="s">
        <v>247</v>
      </c>
      <c r="B52" t="s">
        <v>243</v>
      </c>
      <c r="C52" t="s">
        <v>244</v>
      </c>
      <c r="D52" s="6" t="s">
        <v>465</v>
      </c>
      <c r="E52">
        <v>25</v>
      </c>
      <c r="F52">
        <v>51</v>
      </c>
      <c r="G52" t="s">
        <v>534</v>
      </c>
      <c r="H52">
        <v>2014</v>
      </c>
      <c r="I52">
        <v>0</v>
      </c>
      <c r="J52">
        <v>0.85</v>
      </c>
      <c r="K52">
        <f t="shared" si="0"/>
        <v>54.166666666666671</v>
      </c>
      <c r="L52">
        <v>1</v>
      </c>
      <c r="M52" t="s">
        <v>72</v>
      </c>
      <c r="N52">
        <v>3</v>
      </c>
      <c r="R52">
        <v>38</v>
      </c>
      <c r="S52">
        <v>98</v>
      </c>
      <c r="T52">
        <v>137</v>
      </c>
      <c r="U52">
        <f>R52/T52*100</f>
        <v>27.737226277372262</v>
      </c>
      <c r="V52">
        <v>2</v>
      </c>
      <c r="W52">
        <v>2</v>
      </c>
      <c r="X52" t="s">
        <v>66</v>
      </c>
      <c r="Y52">
        <v>7</v>
      </c>
      <c r="AA52">
        <v>4</v>
      </c>
      <c r="AC52">
        <v>5</v>
      </c>
      <c r="AD52">
        <v>1</v>
      </c>
      <c r="AE52">
        <v>1</v>
      </c>
      <c r="AF52" t="s">
        <v>247</v>
      </c>
      <c r="AG52" t="s">
        <v>248</v>
      </c>
      <c r="AH52">
        <v>0</v>
      </c>
      <c r="AI52">
        <v>0</v>
      </c>
      <c r="AJ52">
        <v>0</v>
      </c>
      <c r="AK52">
        <v>11</v>
      </c>
      <c r="AL52">
        <v>0.50444862000000001</v>
      </c>
      <c r="AM52">
        <f t="shared" ref="AM52:AM53" si="13">AVERAGE(AT52:BK52)</f>
        <v>0.3572727272727273</v>
      </c>
      <c r="AT52">
        <v>0.39</v>
      </c>
      <c r="AV52">
        <v>0.37</v>
      </c>
      <c r="AW52">
        <v>0.37</v>
      </c>
      <c r="AX52">
        <v>0.31</v>
      </c>
      <c r="AY52">
        <v>0.39</v>
      </c>
      <c r="AZ52">
        <v>0.38</v>
      </c>
      <c r="BA52">
        <v>0.35</v>
      </c>
      <c r="BB52">
        <v>0.26</v>
      </c>
      <c r="BE52">
        <v>0.31</v>
      </c>
      <c r="BF52">
        <v>0.36</v>
      </c>
      <c r="BH52">
        <v>0.44</v>
      </c>
      <c r="BL52">
        <v>30</v>
      </c>
      <c r="BM52" s="4">
        <v>0</v>
      </c>
      <c r="BN52" s="4">
        <v>0</v>
      </c>
      <c r="BO52" s="4">
        <v>0</v>
      </c>
      <c r="BP52" s="4">
        <v>0</v>
      </c>
      <c r="BQ52" s="4">
        <v>1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1</v>
      </c>
      <c r="BZ52" s="4">
        <v>0</v>
      </c>
      <c r="CA52" s="4">
        <v>0</v>
      </c>
      <c r="CB52" s="4">
        <v>1</v>
      </c>
      <c r="CC52" s="4">
        <v>0</v>
      </c>
      <c r="CD52" s="4">
        <v>0</v>
      </c>
      <c r="CE52" s="4">
        <v>0</v>
      </c>
    </row>
    <row r="53" spans="1:83" x14ac:dyDescent="0.2">
      <c r="A53" t="s">
        <v>249</v>
      </c>
      <c r="B53" t="s">
        <v>243</v>
      </c>
      <c r="C53" t="s">
        <v>244</v>
      </c>
      <c r="D53" s="6" t="s">
        <v>466</v>
      </c>
      <c r="E53">
        <v>25</v>
      </c>
      <c r="F53">
        <v>52</v>
      </c>
      <c r="G53" t="s">
        <v>536</v>
      </c>
      <c r="H53">
        <v>2014</v>
      </c>
      <c r="I53">
        <v>0</v>
      </c>
      <c r="J53">
        <v>0.85</v>
      </c>
      <c r="K53">
        <f t="shared" si="0"/>
        <v>54.166666666666671</v>
      </c>
      <c r="L53">
        <v>1</v>
      </c>
      <c r="M53" t="s">
        <v>72</v>
      </c>
      <c r="N53">
        <v>3</v>
      </c>
      <c r="R53">
        <v>38</v>
      </c>
      <c r="S53">
        <v>98</v>
      </c>
      <c r="T53">
        <v>137</v>
      </c>
      <c r="U53">
        <f>R53/T53*100</f>
        <v>27.737226277372262</v>
      </c>
      <c r="V53">
        <v>2</v>
      </c>
      <c r="W53">
        <v>2</v>
      </c>
      <c r="X53" t="s">
        <v>66</v>
      </c>
      <c r="Y53">
        <v>7</v>
      </c>
      <c r="AA53">
        <v>4</v>
      </c>
      <c r="AC53">
        <v>5</v>
      </c>
      <c r="AD53">
        <v>1</v>
      </c>
      <c r="AE53">
        <v>1</v>
      </c>
      <c r="AF53" t="s">
        <v>249</v>
      </c>
      <c r="AG53" t="s">
        <v>248</v>
      </c>
      <c r="AH53">
        <v>0</v>
      </c>
      <c r="AI53">
        <v>0</v>
      </c>
      <c r="AJ53">
        <v>0</v>
      </c>
      <c r="AK53">
        <v>11</v>
      </c>
      <c r="AL53">
        <v>0.42743355999999999</v>
      </c>
      <c r="AM53">
        <f t="shared" si="13"/>
        <v>0.30272727272727273</v>
      </c>
      <c r="AT53">
        <v>0.31</v>
      </c>
      <c r="AV53">
        <v>0.3</v>
      </c>
      <c r="AW53">
        <v>0.3</v>
      </c>
      <c r="AX53">
        <v>0.27</v>
      </c>
      <c r="AY53">
        <v>0.35</v>
      </c>
      <c r="AZ53">
        <v>0.36</v>
      </c>
      <c r="BA53">
        <v>0.25</v>
      </c>
      <c r="BB53">
        <v>0.23</v>
      </c>
      <c r="BE53">
        <v>0.22</v>
      </c>
      <c r="BF53">
        <v>0.28999999999999998</v>
      </c>
      <c r="BH53">
        <v>0.45</v>
      </c>
      <c r="BL53">
        <v>30</v>
      </c>
      <c r="BM53" s="4">
        <v>0</v>
      </c>
      <c r="BN53" s="4">
        <v>0</v>
      </c>
      <c r="BO53" s="4">
        <v>0</v>
      </c>
      <c r="BP53" s="4">
        <v>0</v>
      </c>
      <c r="BQ53" s="4">
        <v>1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1</v>
      </c>
      <c r="BZ53" s="4">
        <v>0</v>
      </c>
      <c r="CA53" s="4">
        <v>0</v>
      </c>
      <c r="CB53" s="4">
        <v>1</v>
      </c>
      <c r="CC53" s="4">
        <v>0</v>
      </c>
      <c r="CD53" s="4">
        <v>0</v>
      </c>
      <c r="CE53" s="4">
        <v>0</v>
      </c>
    </row>
    <row r="54" spans="1:83" x14ac:dyDescent="0.2">
      <c r="A54" t="s">
        <v>250</v>
      </c>
      <c r="B54" t="s">
        <v>251</v>
      </c>
      <c r="C54" t="s">
        <v>252</v>
      </c>
      <c r="D54" s="6">
        <v>35</v>
      </c>
      <c r="E54">
        <v>26</v>
      </c>
      <c r="F54">
        <v>53</v>
      </c>
      <c r="G54" t="s">
        <v>537</v>
      </c>
      <c r="H54">
        <v>2015</v>
      </c>
      <c r="I54">
        <v>1</v>
      </c>
      <c r="J54">
        <v>0.8</v>
      </c>
      <c r="K54">
        <f t="shared" si="0"/>
        <v>79.166666666666657</v>
      </c>
      <c r="L54">
        <v>1</v>
      </c>
      <c r="M54" t="s">
        <v>253</v>
      </c>
      <c r="N54">
        <v>4</v>
      </c>
      <c r="O54">
        <v>23.93</v>
      </c>
      <c r="P54">
        <v>18</v>
      </c>
      <c r="Q54">
        <v>36</v>
      </c>
      <c r="R54">
        <v>254</v>
      </c>
      <c r="S54">
        <v>207</v>
      </c>
      <c r="T54">
        <v>461</v>
      </c>
      <c r="U54">
        <f>R54/T54*100</f>
        <v>55.097613882863342</v>
      </c>
      <c r="V54">
        <v>4</v>
      </c>
      <c r="W54">
        <v>2</v>
      </c>
      <c r="X54" t="s">
        <v>66</v>
      </c>
      <c r="Y54">
        <v>7</v>
      </c>
      <c r="AA54">
        <v>7</v>
      </c>
      <c r="AC54">
        <v>3</v>
      </c>
      <c r="AD54">
        <v>1</v>
      </c>
      <c r="AE54">
        <v>2</v>
      </c>
      <c r="AF54" t="s">
        <v>254</v>
      </c>
      <c r="AG54" t="s">
        <v>255</v>
      </c>
      <c r="AH54">
        <v>0</v>
      </c>
      <c r="AI54">
        <v>0</v>
      </c>
      <c r="AJ54">
        <v>1</v>
      </c>
      <c r="AK54">
        <v>5</v>
      </c>
      <c r="AL54">
        <v>0.34566641999999997</v>
      </c>
      <c r="AM54">
        <f>AVERAGE(AO54:AS54)</f>
        <v>0.25900000000000001</v>
      </c>
      <c r="AO54">
        <v>0.18</v>
      </c>
      <c r="AP54">
        <v>0.26500000000000001</v>
      </c>
      <c r="AQ54">
        <v>0.31900000000000001</v>
      </c>
      <c r="AR54">
        <v>0.32200000000000001</v>
      </c>
      <c r="AS54">
        <v>0.20899999999999999</v>
      </c>
      <c r="BL54">
        <v>4</v>
      </c>
      <c r="BM54" s="4">
        <v>0</v>
      </c>
      <c r="BN54" s="4">
        <v>0</v>
      </c>
      <c r="BO54" s="4">
        <v>1</v>
      </c>
      <c r="BP54" s="4">
        <v>0</v>
      </c>
      <c r="BQ54" s="4">
        <v>1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1</v>
      </c>
      <c r="BZ54" s="4">
        <v>0</v>
      </c>
      <c r="CA54" s="4">
        <v>0</v>
      </c>
      <c r="CB54" s="4">
        <v>0</v>
      </c>
      <c r="CC54" s="4">
        <v>1</v>
      </c>
      <c r="CD54" s="4">
        <v>0</v>
      </c>
      <c r="CE54" s="4">
        <v>0</v>
      </c>
    </row>
    <row r="55" spans="1:83" x14ac:dyDescent="0.2">
      <c r="A55" t="s">
        <v>256</v>
      </c>
      <c r="B55" t="s">
        <v>257</v>
      </c>
      <c r="C55" t="s">
        <v>258</v>
      </c>
      <c r="D55" s="6">
        <v>36</v>
      </c>
      <c r="E55">
        <v>27</v>
      </c>
      <c r="F55">
        <v>54</v>
      </c>
      <c r="G55" t="s">
        <v>538</v>
      </c>
      <c r="H55">
        <v>2010</v>
      </c>
      <c r="I55">
        <v>1</v>
      </c>
      <c r="J55">
        <v>0.9</v>
      </c>
      <c r="K55">
        <f t="shared" si="0"/>
        <v>91.666666666666671</v>
      </c>
      <c r="L55">
        <v>1</v>
      </c>
      <c r="M55" t="s">
        <v>92</v>
      </c>
      <c r="N55">
        <v>4</v>
      </c>
      <c r="O55">
        <v>14.2</v>
      </c>
      <c r="P55">
        <v>12</v>
      </c>
      <c r="Q55">
        <v>16</v>
      </c>
      <c r="R55">
        <v>580</v>
      </c>
      <c r="S55">
        <v>638</v>
      </c>
      <c r="T55">
        <v>1371</v>
      </c>
      <c r="U55">
        <f>R55/T55*100</f>
        <v>42.304886943836614</v>
      </c>
      <c r="V55">
        <v>2</v>
      </c>
      <c r="W55">
        <v>6</v>
      </c>
      <c r="X55" t="s">
        <v>66</v>
      </c>
      <c r="Y55">
        <v>7</v>
      </c>
      <c r="Z55">
        <v>4</v>
      </c>
      <c r="AA55">
        <v>4</v>
      </c>
      <c r="AC55">
        <v>5</v>
      </c>
      <c r="AD55">
        <v>2</v>
      </c>
      <c r="AE55">
        <v>1</v>
      </c>
      <c r="AF55" t="s">
        <v>259</v>
      </c>
      <c r="AG55" t="s">
        <v>260</v>
      </c>
      <c r="AH55">
        <v>0</v>
      </c>
      <c r="AI55">
        <v>0</v>
      </c>
      <c r="AJ55">
        <v>0</v>
      </c>
      <c r="AK55">
        <v>2</v>
      </c>
      <c r="AL55">
        <v>0.39124134999999999</v>
      </c>
      <c r="AM55">
        <f>AVERAGE(AY55, BK55)</f>
        <v>0.33333333333333337</v>
      </c>
      <c r="AY55">
        <f>AVERAGE(0.3, 0.22, 0.25, 0.35, 0.27, 0.32, 0.24, 0.2, 0.24)</f>
        <v>0.2655555555555556</v>
      </c>
      <c r="BK55">
        <f>AVERAGE(0.44, 0.41, 0.44, 0.39, 0.35, 0.37, 0.41, 0.4, 0.4)</f>
        <v>0.40111111111111114</v>
      </c>
      <c r="BL55">
        <v>195</v>
      </c>
      <c r="BM55" s="4">
        <v>1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1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</row>
    <row r="56" spans="1:83" x14ac:dyDescent="0.2">
      <c r="A56" t="s">
        <v>261</v>
      </c>
      <c r="B56" t="s">
        <v>262</v>
      </c>
      <c r="C56" t="s">
        <v>258</v>
      </c>
      <c r="D56" s="6" t="s">
        <v>467</v>
      </c>
      <c r="E56">
        <v>28</v>
      </c>
      <c r="F56">
        <v>55</v>
      </c>
      <c r="G56" t="s">
        <v>539</v>
      </c>
      <c r="H56">
        <v>2012</v>
      </c>
      <c r="I56">
        <v>1</v>
      </c>
      <c r="J56">
        <v>0.9</v>
      </c>
      <c r="K56">
        <f t="shared" si="0"/>
        <v>91.666666666666671</v>
      </c>
      <c r="L56">
        <v>2</v>
      </c>
      <c r="M56" t="s">
        <v>92</v>
      </c>
      <c r="N56">
        <v>4</v>
      </c>
      <c r="O56">
        <v>14.07</v>
      </c>
      <c r="R56">
        <v>277</v>
      </c>
      <c r="S56">
        <v>373</v>
      </c>
      <c r="T56">
        <v>650</v>
      </c>
      <c r="U56">
        <f t="shared" ref="U56:U70" si="14">R56/T56*100</f>
        <v>42.615384615384613</v>
      </c>
      <c r="V56">
        <v>2</v>
      </c>
      <c r="W56">
        <v>6</v>
      </c>
      <c r="X56" t="s">
        <v>73</v>
      </c>
      <c r="Y56">
        <v>7</v>
      </c>
      <c r="Z56">
        <v>4</v>
      </c>
      <c r="AA56">
        <v>4</v>
      </c>
      <c r="AC56">
        <v>5</v>
      </c>
      <c r="AD56">
        <v>2</v>
      </c>
      <c r="AE56">
        <v>1</v>
      </c>
      <c r="AF56" t="s">
        <v>259</v>
      </c>
      <c r="AG56" t="s">
        <v>260</v>
      </c>
      <c r="AH56">
        <v>0</v>
      </c>
      <c r="AI56">
        <v>0</v>
      </c>
      <c r="AJ56">
        <v>0</v>
      </c>
      <c r="AK56">
        <v>2</v>
      </c>
      <c r="AL56">
        <v>0.51056995999999999</v>
      </c>
      <c r="AM56">
        <f t="shared" ref="AM56:AM61" si="15">AVERAGE(AY56, BK56)</f>
        <v>0.435</v>
      </c>
      <c r="AY56">
        <v>0.39</v>
      </c>
      <c r="BK56">
        <v>0.48</v>
      </c>
      <c r="BL56">
        <v>110</v>
      </c>
      <c r="BM56" s="4">
        <v>1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1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</row>
    <row r="57" spans="1:83" x14ac:dyDescent="0.2">
      <c r="A57" t="s">
        <v>263</v>
      </c>
      <c r="B57" t="s">
        <v>262</v>
      </c>
      <c r="C57" t="s">
        <v>258</v>
      </c>
      <c r="D57" s="6" t="s">
        <v>468</v>
      </c>
      <c r="E57">
        <v>28</v>
      </c>
      <c r="F57">
        <v>56</v>
      </c>
      <c r="G57" t="s">
        <v>540</v>
      </c>
      <c r="H57">
        <v>2012</v>
      </c>
      <c r="I57">
        <v>1</v>
      </c>
      <c r="J57">
        <v>0.9</v>
      </c>
      <c r="K57">
        <f t="shared" si="0"/>
        <v>91.666666666666671</v>
      </c>
      <c r="L57">
        <v>2</v>
      </c>
      <c r="M57" t="s">
        <v>92</v>
      </c>
      <c r="N57">
        <v>4</v>
      </c>
      <c r="O57">
        <v>14.07</v>
      </c>
      <c r="R57">
        <v>277</v>
      </c>
      <c r="S57">
        <v>373</v>
      </c>
      <c r="T57">
        <v>650</v>
      </c>
      <c r="U57">
        <f t="shared" si="14"/>
        <v>42.615384615384613</v>
      </c>
      <c r="V57">
        <v>2</v>
      </c>
      <c r="W57">
        <v>6</v>
      </c>
      <c r="X57" t="s">
        <v>73</v>
      </c>
      <c r="Y57">
        <v>7</v>
      </c>
      <c r="Z57">
        <v>4</v>
      </c>
      <c r="AA57">
        <v>4</v>
      </c>
      <c r="AC57">
        <v>5</v>
      </c>
      <c r="AD57">
        <v>2</v>
      </c>
      <c r="AE57">
        <v>1</v>
      </c>
      <c r="AF57" t="s">
        <v>259</v>
      </c>
      <c r="AG57" t="s">
        <v>260</v>
      </c>
      <c r="AH57">
        <v>0</v>
      </c>
      <c r="AI57">
        <v>0</v>
      </c>
      <c r="AJ57">
        <v>0</v>
      </c>
      <c r="AK57">
        <v>2</v>
      </c>
      <c r="AL57">
        <v>0.45188376000000002</v>
      </c>
      <c r="AM57">
        <f t="shared" si="15"/>
        <v>0.38500000000000001</v>
      </c>
      <c r="AY57">
        <v>0.35</v>
      </c>
      <c r="BK57">
        <v>0.42</v>
      </c>
      <c r="BL57">
        <v>110</v>
      </c>
      <c r="BM57" s="4">
        <v>1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1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</row>
    <row r="58" spans="1:83" x14ac:dyDescent="0.2">
      <c r="A58" t="s">
        <v>264</v>
      </c>
      <c r="B58" t="s">
        <v>262</v>
      </c>
      <c r="C58" t="s">
        <v>258</v>
      </c>
      <c r="D58" s="6" t="s">
        <v>469</v>
      </c>
      <c r="E58">
        <v>28</v>
      </c>
      <c r="F58">
        <v>57</v>
      </c>
      <c r="G58" t="s">
        <v>541</v>
      </c>
      <c r="H58">
        <v>2012</v>
      </c>
      <c r="I58">
        <v>1</v>
      </c>
      <c r="J58">
        <v>0.9</v>
      </c>
      <c r="K58">
        <f t="shared" si="0"/>
        <v>91.666666666666671</v>
      </c>
      <c r="L58">
        <v>2</v>
      </c>
      <c r="M58" t="s">
        <v>92</v>
      </c>
      <c r="N58">
        <v>4</v>
      </c>
      <c r="O58">
        <v>14.07</v>
      </c>
      <c r="R58">
        <v>277</v>
      </c>
      <c r="S58">
        <v>373</v>
      </c>
      <c r="T58">
        <v>650</v>
      </c>
      <c r="U58">
        <f t="shared" si="14"/>
        <v>42.615384615384613</v>
      </c>
      <c r="V58">
        <v>2</v>
      </c>
      <c r="W58">
        <v>6</v>
      </c>
      <c r="X58" t="s">
        <v>73</v>
      </c>
      <c r="Y58">
        <v>7</v>
      </c>
      <c r="Z58">
        <v>4</v>
      </c>
      <c r="AA58">
        <v>4</v>
      </c>
      <c r="AC58">
        <v>5</v>
      </c>
      <c r="AD58">
        <v>2</v>
      </c>
      <c r="AE58">
        <v>1</v>
      </c>
      <c r="AF58" t="s">
        <v>259</v>
      </c>
      <c r="AG58" t="s">
        <v>260</v>
      </c>
      <c r="AH58">
        <v>0</v>
      </c>
      <c r="AI58">
        <v>0</v>
      </c>
      <c r="AJ58">
        <v>0</v>
      </c>
      <c r="AK58">
        <v>2</v>
      </c>
      <c r="AL58">
        <v>0.37559168999999998</v>
      </c>
      <c r="AM58">
        <f t="shared" si="15"/>
        <v>0.32</v>
      </c>
      <c r="AY58">
        <v>0.27</v>
      </c>
      <c r="BK58">
        <v>0.37</v>
      </c>
      <c r="BL58">
        <v>110</v>
      </c>
      <c r="BM58" s="4">
        <v>1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1</v>
      </c>
      <c r="BV58" s="4">
        <v>0</v>
      </c>
      <c r="BW58" s="4">
        <v>0</v>
      </c>
      <c r="BX58" s="4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</row>
    <row r="59" spans="1:83" x14ac:dyDescent="0.2">
      <c r="A59" t="s">
        <v>265</v>
      </c>
      <c r="B59" t="s">
        <v>262</v>
      </c>
      <c r="C59" t="s">
        <v>258</v>
      </c>
      <c r="D59" s="6" t="s">
        <v>386</v>
      </c>
      <c r="E59">
        <v>28</v>
      </c>
      <c r="F59">
        <v>58</v>
      </c>
      <c r="G59" t="s">
        <v>542</v>
      </c>
      <c r="H59">
        <v>2012</v>
      </c>
      <c r="I59">
        <v>1</v>
      </c>
      <c r="J59">
        <v>0.9</v>
      </c>
      <c r="K59">
        <f t="shared" si="0"/>
        <v>91.666666666666671</v>
      </c>
      <c r="L59">
        <v>2</v>
      </c>
      <c r="M59" t="s">
        <v>92</v>
      </c>
      <c r="N59">
        <v>4</v>
      </c>
      <c r="O59">
        <v>14.07</v>
      </c>
      <c r="R59">
        <v>277</v>
      </c>
      <c r="S59">
        <v>373</v>
      </c>
      <c r="T59">
        <v>650</v>
      </c>
      <c r="U59">
        <f t="shared" si="14"/>
        <v>42.615384615384613</v>
      </c>
      <c r="V59">
        <v>2</v>
      </c>
      <c r="W59">
        <v>6</v>
      </c>
      <c r="X59" t="s">
        <v>73</v>
      </c>
      <c r="Y59">
        <v>7</v>
      </c>
      <c r="Z59">
        <v>4</v>
      </c>
      <c r="AA59">
        <v>4</v>
      </c>
      <c r="AC59">
        <v>5</v>
      </c>
      <c r="AD59">
        <v>2</v>
      </c>
      <c r="AE59">
        <v>1</v>
      </c>
      <c r="AF59" t="s">
        <v>259</v>
      </c>
      <c r="AG59" t="s">
        <v>260</v>
      </c>
      <c r="AH59">
        <v>1</v>
      </c>
      <c r="AI59">
        <v>0</v>
      </c>
      <c r="AJ59">
        <v>0</v>
      </c>
      <c r="AK59">
        <v>2</v>
      </c>
      <c r="AL59">
        <v>8.216068E-2</v>
      </c>
      <c r="AM59">
        <f t="shared" si="15"/>
        <v>7.0000000000000007E-2</v>
      </c>
      <c r="AY59">
        <v>0.04</v>
      </c>
      <c r="BK59">
        <v>0.1</v>
      </c>
      <c r="BL59">
        <v>110</v>
      </c>
      <c r="BM59" s="4">
        <v>1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1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</row>
    <row r="60" spans="1:83" x14ac:dyDescent="0.2">
      <c r="A60" t="s">
        <v>267</v>
      </c>
      <c r="B60" t="s">
        <v>262</v>
      </c>
      <c r="C60" t="s">
        <v>258</v>
      </c>
      <c r="D60" s="6" t="s">
        <v>470</v>
      </c>
      <c r="E60">
        <v>28</v>
      </c>
      <c r="F60">
        <v>59</v>
      </c>
      <c r="G60" t="s">
        <v>543</v>
      </c>
      <c r="H60">
        <v>2012</v>
      </c>
      <c r="I60">
        <v>1</v>
      </c>
      <c r="J60">
        <v>0.9</v>
      </c>
      <c r="K60">
        <f t="shared" si="0"/>
        <v>91.666666666666671</v>
      </c>
      <c r="L60">
        <v>2</v>
      </c>
      <c r="M60" t="s">
        <v>92</v>
      </c>
      <c r="N60">
        <v>4</v>
      </c>
      <c r="O60">
        <v>14.07</v>
      </c>
      <c r="R60">
        <v>277</v>
      </c>
      <c r="S60">
        <v>373</v>
      </c>
      <c r="T60">
        <v>650</v>
      </c>
      <c r="U60">
        <f t="shared" si="14"/>
        <v>42.615384615384613</v>
      </c>
      <c r="V60">
        <v>2</v>
      </c>
      <c r="W60">
        <v>6</v>
      </c>
      <c r="X60" t="s">
        <v>73</v>
      </c>
      <c r="Y60">
        <v>7</v>
      </c>
      <c r="Z60">
        <v>4</v>
      </c>
      <c r="AA60">
        <v>4</v>
      </c>
      <c r="AC60">
        <v>5</v>
      </c>
      <c r="AD60">
        <v>2</v>
      </c>
      <c r="AE60">
        <v>1</v>
      </c>
      <c r="AF60" t="s">
        <v>259</v>
      </c>
      <c r="AG60" t="s">
        <v>260</v>
      </c>
      <c r="AH60">
        <v>1</v>
      </c>
      <c r="AI60">
        <v>0</v>
      </c>
      <c r="AJ60">
        <v>0</v>
      </c>
      <c r="AK60">
        <v>2</v>
      </c>
      <c r="AL60">
        <v>8.8029300000000005E-2</v>
      </c>
      <c r="AM60">
        <f>AVERAGE(AY60, BK60)</f>
        <v>7.5000000000000011E-2</v>
      </c>
      <c r="AY60">
        <v>0.05</v>
      </c>
      <c r="BK60">
        <v>0.1</v>
      </c>
      <c r="BL60">
        <v>110</v>
      </c>
      <c r="BM60" s="4">
        <v>1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1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</row>
    <row r="61" spans="1:83" x14ac:dyDescent="0.2">
      <c r="A61" t="s">
        <v>268</v>
      </c>
      <c r="B61" t="s">
        <v>262</v>
      </c>
      <c r="C61" t="s">
        <v>258</v>
      </c>
      <c r="D61" s="6" t="s">
        <v>471</v>
      </c>
      <c r="E61">
        <v>28</v>
      </c>
      <c r="F61">
        <v>60</v>
      </c>
      <c r="G61" t="s">
        <v>544</v>
      </c>
      <c r="H61">
        <v>2012</v>
      </c>
      <c r="I61">
        <v>1</v>
      </c>
      <c r="J61">
        <v>0.9</v>
      </c>
      <c r="K61">
        <f t="shared" si="0"/>
        <v>91.666666666666671</v>
      </c>
      <c r="L61">
        <v>2</v>
      </c>
      <c r="M61" t="s">
        <v>92</v>
      </c>
      <c r="N61">
        <v>4</v>
      </c>
      <c r="O61">
        <v>14.07</v>
      </c>
      <c r="R61">
        <v>277</v>
      </c>
      <c r="S61">
        <v>373</v>
      </c>
      <c r="T61">
        <v>650</v>
      </c>
      <c r="U61">
        <f t="shared" si="14"/>
        <v>42.615384615384613</v>
      </c>
      <c r="V61">
        <v>2</v>
      </c>
      <c r="W61">
        <v>6</v>
      </c>
      <c r="X61" t="s">
        <v>73</v>
      </c>
      <c r="Y61">
        <v>7</v>
      </c>
      <c r="Z61">
        <v>4</v>
      </c>
      <c r="AA61">
        <v>4</v>
      </c>
      <c r="AC61">
        <v>5</v>
      </c>
      <c r="AD61">
        <v>2</v>
      </c>
      <c r="AE61">
        <v>1</v>
      </c>
      <c r="AF61" t="s">
        <v>259</v>
      </c>
      <c r="AG61" t="s">
        <v>260</v>
      </c>
      <c r="AH61">
        <v>1</v>
      </c>
      <c r="AI61">
        <v>0</v>
      </c>
      <c r="AJ61">
        <v>0</v>
      </c>
      <c r="AK61">
        <v>2</v>
      </c>
      <c r="AL61">
        <v>8.8029300000000005E-2</v>
      </c>
      <c r="AM61">
        <f t="shared" si="15"/>
        <v>7.4999999999999997E-2</v>
      </c>
      <c r="AY61">
        <v>0.04</v>
      </c>
      <c r="BK61">
        <v>0.11</v>
      </c>
      <c r="BL61">
        <v>110</v>
      </c>
      <c r="BM61" s="4">
        <v>1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1</v>
      </c>
      <c r="BV61" s="4">
        <v>0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</row>
    <row r="62" spans="1:83" x14ac:dyDescent="0.2">
      <c r="A62" t="s">
        <v>269</v>
      </c>
      <c r="B62" t="s">
        <v>270</v>
      </c>
      <c r="C62" t="s">
        <v>258</v>
      </c>
      <c r="D62" s="6" t="s">
        <v>472</v>
      </c>
      <c r="E62">
        <v>29</v>
      </c>
      <c r="F62">
        <v>61</v>
      </c>
      <c r="G62" t="s">
        <v>569</v>
      </c>
      <c r="H62" s="6" t="s">
        <v>591</v>
      </c>
      <c r="I62">
        <v>1</v>
      </c>
      <c r="J62">
        <v>1</v>
      </c>
      <c r="K62">
        <f t="shared" si="0"/>
        <v>91.666666666666671</v>
      </c>
      <c r="L62">
        <v>2</v>
      </c>
      <c r="M62" t="s">
        <v>92</v>
      </c>
      <c r="N62">
        <v>4</v>
      </c>
      <c r="O62">
        <v>15.05</v>
      </c>
      <c r="R62">
        <v>729</v>
      </c>
      <c r="S62">
        <v>597</v>
      </c>
      <c r="T62">
        <v>1328</v>
      </c>
      <c r="U62">
        <f t="shared" si="14"/>
        <v>54.894578313253021</v>
      </c>
      <c r="V62">
        <v>4</v>
      </c>
      <c r="W62">
        <v>6</v>
      </c>
      <c r="X62" t="s">
        <v>73</v>
      </c>
      <c r="Y62">
        <v>7</v>
      </c>
      <c r="Z62">
        <v>4</v>
      </c>
      <c r="AA62">
        <v>6</v>
      </c>
      <c r="AC62">
        <v>6</v>
      </c>
      <c r="AD62">
        <v>4</v>
      </c>
      <c r="AE62">
        <v>3</v>
      </c>
      <c r="AF62" t="s">
        <v>217</v>
      </c>
      <c r="AG62" t="s">
        <v>271</v>
      </c>
      <c r="AH62">
        <v>0</v>
      </c>
      <c r="AI62">
        <v>0</v>
      </c>
      <c r="AJ62">
        <v>1</v>
      </c>
      <c r="AK62">
        <v>2</v>
      </c>
      <c r="AL62">
        <v>0.43134359</v>
      </c>
      <c r="AM62">
        <f>AVERAGE(AO62:AP62)</f>
        <v>0.36749999999999999</v>
      </c>
      <c r="AO62">
        <v>0.42499999999999999</v>
      </c>
      <c r="AP62">
        <v>0.31</v>
      </c>
      <c r="BL62">
        <v>655</v>
      </c>
      <c r="BM62" s="4">
        <v>1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1</v>
      </c>
      <c r="BV62" s="4">
        <v>0</v>
      </c>
      <c r="BW62" s="4">
        <v>1</v>
      </c>
      <c r="BX62" s="4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1</v>
      </c>
      <c r="CE62" s="4">
        <v>0</v>
      </c>
    </row>
    <row r="63" spans="1:83" x14ac:dyDescent="0.2">
      <c r="A63" t="s">
        <v>272</v>
      </c>
      <c r="B63" t="s">
        <v>270</v>
      </c>
      <c r="C63" t="s">
        <v>258</v>
      </c>
      <c r="D63" s="6" t="s">
        <v>473</v>
      </c>
      <c r="E63">
        <v>29</v>
      </c>
      <c r="F63">
        <v>62</v>
      </c>
      <c r="G63" t="s">
        <v>570</v>
      </c>
      <c r="H63" s="6" t="s">
        <v>591</v>
      </c>
      <c r="I63">
        <v>1</v>
      </c>
      <c r="J63">
        <v>1</v>
      </c>
      <c r="K63">
        <f t="shared" si="0"/>
        <v>91.666666666666671</v>
      </c>
      <c r="L63">
        <v>2</v>
      </c>
      <c r="M63" t="s">
        <v>92</v>
      </c>
      <c r="N63">
        <v>4</v>
      </c>
      <c r="O63">
        <v>15.05</v>
      </c>
      <c r="P63">
        <v>12</v>
      </c>
      <c r="Q63">
        <v>17</v>
      </c>
      <c r="R63">
        <v>729</v>
      </c>
      <c r="S63">
        <v>597</v>
      </c>
      <c r="T63">
        <v>1328</v>
      </c>
      <c r="U63">
        <f t="shared" si="14"/>
        <v>54.894578313253021</v>
      </c>
      <c r="V63">
        <v>4</v>
      </c>
      <c r="W63">
        <v>6</v>
      </c>
      <c r="X63" t="s">
        <v>73</v>
      </c>
      <c r="Y63">
        <v>7</v>
      </c>
      <c r="Z63">
        <v>4</v>
      </c>
      <c r="AA63">
        <v>6</v>
      </c>
      <c r="AC63">
        <v>6</v>
      </c>
      <c r="AD63">
        <v>4</v>
      </c>
      <c r="AE63">
        <v>3</v>
      </c>
      <c r="AF63" t="s">
        <v>273</v>
      </c>
      <c r="AG63" t="s">
        <v>271</v>
      </c>
      <c r="AH63">
        <v>0</v>
      </c>
      <c r="AI63">
        <v>0</v>
      </c>
      <c r="AJ63">
        <v>1</v>
      </c>
      <c r="AK63">
        <v>2</v>
      </c>
      <c r="AL63">
        <v>0.47301079000000001</v>
      </c>
      <c r="AM63">
        <f>AVERAGE(AO63:AP63)</f>
        <v>0.40300000000000002</v>
      </c>
      <c r="AO63">
        <v>0.44600000000000001</v>
      </c>
      <c r="AP63">
        <v>0.36</v>
      </c>
      <c r="BL63">
        <v>655</v>
      </c>
      <c r="BM63" s="4">
        <v>1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1</v>
      </c>
      <c r="BV63" s="4">
        <v>0</v>
      </c>
      <c r="BW63" s="4">
        <v>1</v>
      </c>
      <c r="BX63" s="4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1</v>
      </c>
      <c r="CE63" s="4">
        <v>0</v>
      </c>
    </row>
    <row r="64" spans="1:83" x14ac:dyDescent="0.2">
      <c r="A64" t="s">
        <v>274</v>
      </c>
      <c r="B64" t="s">
        <v>275</v>
      </c>
      <c r="C64" t="s">
        <v>276</v>
      </c>
      <c r="D64" s="6">
        <v>39</v>
      </c>
      <c r="E64">
        <v>30</v>
      </c>
      <c r="F64">
        <v>63</v>
      </c>
      <c r="G64" t="s">
        <v>545</v>
      </c>
      <c r="H64">
        <v>2002</v>
      </c>
      <c r="I64">
        <v>0</v>
      </c>
      <c r="J64">
        <v>0.65</v>
      </c>
      <c r="K64">
        <f t="shared" si="0"/>
        <v>37.5</v>
      </c>
      <c r="L64">
        <v>1</v>
      </c>
      <c r="M64" t="s">
        <v>72</v>
      </c>
      <c r="N64">
        <v>3</v>
      </c>
      <c r="O64">
        <v>47.2</v>
      </c>
      <c r="P64">
        <v>22</v>
      </c>
      <c r="Q64">
        <v>87</v>
      </c>
      <c r="R64">
        <v>59</v>
      </c>
      <c r="S64">
        <v>78</v>
      </c>
      <c r="T64">
        <v>137</v>
      </c>
      <c r="U64">
        <f t="shared" si="14"/>
        <v>43.065693430656928</v>
      </c>
      <c r="V64">
        <v>2</v>
      </c>
      <c r="W64">
        <v>1</v>
      </c>
      <c r="X64" t="s">
        <v>73</v>
      </c>
      <c r="Y64">
        <v>1</v>
      </c>
      <c r="AA64">
        <v>4</v>
      </c>
      <c r="AC64">
        <v>4</v>
      </c>
      <c r="AD64">
        <v>3</v>
      </c>
      <c r="AE64">
        <v>2</v>
      </c>
      <c r="AF64" t="s">
        <v>277</v>
      </c>
      <c r="AG64" t="s">
        <v>118</v>
      </c>
      <c r="AH64">
        <v>0</v>
      </c>
      <c r="AI64">
        <v>0</v>
      </c>
      <c r="AJ64">
        <v>0</v>
      </c>
      <c r="AK64">
        <v>15</v>
      </c>
      <c r="AL64">
        <v>0.39019359999999997</v>
      </c>
      <c r="AM64">
        <f>AVERAGE(AT64:BK64)</f>
        <v>0.27266666666666667</v>
      </c>
      <c r="AT64">
        <v>0.33</v>
      </c>
      <c r="AU64">
        <v>0.31</v>
      </c>
      <c r="AV64">
        <v>0.23</v>
      </c>
      <c r="AW64">
        <v>0.38</v>
      </c>
      <c r="AX64">
        <v>0.36</v>
      </c>
      <c r="AY64">
        <v>0.46</v>
      </c>
      <c r="BA64">
        <v>0.19</v>
      </c>
      <c r="BB64">
        <v>0.08</v>
      </c>
      <c r="BC64">
        <v>0.02</v>
      </c>
      <c r="BD64">
        <v>0.34</v>
      </c>
      <c r="BF64">
        <v>0.46</v>
      </c>
      <c r="BH64">
        <v>0.49</v>
      </c>
      <c r="BI64">
        <v>0.1</v>
      </c>
      <c r="BJ64">
        <v>0.21</v>
      </c>
      <c r="BK64">
        <v>0.13</v>
      </c>
      <c r="BL64" s="6" t="s">
        <v>278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1</v>
      </c>
      <c r="BW64" s="4">
        <v>0</v>
      </c>
      <c r="BX64" s="4">
        <v>0</v>
      </c>
      <c r="BY64" s="4">
        <v>0</v>
      </c>
      <c r="BZ64" s="4">
        <v>0</v>
      </c>
      <c r="CA64" s="4">
        <v>0</v>
      </c>
      <c r="CB64" s="4">
        <v>1</v>
      </c>
      <c r="CC64" s="4">
        <v>1</v>
      </c>
      <c r="CD64" s="4">
        <v>0</v>
      </c>
      <c r="CE64" s="4">
        <v>0</v>
      </c>
    </row>
    <row r="65" spans="1:83" x14ac:dyDescent="0.2">
      <c r="A65" t="s">
        <v>254</v>
      </c>
      <c r="B65" t="s">
        <v>279</v>
      </c>
      <c r="C65" t="s">
        <v>280</v>
      </c>
      <c r="D65" s="6">
        <v>40</v>
      </c>
      <c r="E65">
        <v>31</v>
      </c>
      <c r="F65">
        <v>64</v>
      </c>
      <c r="G65" t="s">
        <v>546</v>
      </c>
      <c r="H65">
        <v>2018</v>
      </c>
      <c r="I65">
        <v>1</v>
      </c>
      <c r="J65">
        <v>0.8</v>
      </c>
      <c r="K65">
        <f t="shared" si="0"/>
        <v>79.166666666666657</v>
      </c>
      <c r="L65">
        <v>1</v>
      </c>
      <c r="M65" t="s">
        <v>253</v>
      </c>
      <c r="N65">
        <v>4</v>
      </c>
      <c r="O65">
        <v>23.9</v>
      </c>
      <c r="T65">
        <v>461</v>
      </c>
      <c r="W65">
        <v>2</v>
      </c>
      <c r="X65" t="s">
        <v>66</v>
      </c>
      <c r="Y65">
        <v>7</v>
      </c>
      <c r="AA65">
        <v>7</v>
      </c>
      <c r="AC65">
        <v>3</v>
      </c>
      <c r="AD65">
        <v>1</v>
      </c>
      <c r="AE65">
        <v>3</v>
      </c>
      <c r="AF65" t="s">
        <v>281</v>
      </c>
      <c r="AG65" t="s">
        <v>255</v>
      </c>
      <c r="AH65">
        <v>0</v>
      </c>
      <c r="AI65">
        <v>0</v>
      </c>
      <c r="AJ65">
        <v>1</v>
      </c>
      <c r="AK65">
        <v>5</v>
      </c>
      <c r="AL65">
        <v>0.34459872000000003</v>
      </c>
      <c r="AM65">
        <f>AVERAGE(AO65:AS65)</f>
        <v>0.25819999999999999</v>
      </c>
      <c r="AO65">
        <v>0.18</v>
      </c>
      <c r="AP65">
        <v>0.26500000000000001</v>
      </c>
      <c r="AQ65">
        <v>0.32200000000000001</v>
      </c>
      <c r="AR65">
        <v>0.32</v>
      </c>
      <c r="AS65">
        <v>0.20399999999999999</v>
      </c>
      <c r="BL65">
        <v>136</v>
      </c>
      <c r="BM65" s="4">
        <v>0</v>
      </c>
      <c r="BN65" s="4">
        <v>0</v>
      </c>
      <c r="BO65" s="4">
        <v>1</v>
      </c>
      <c r="BP65" s="4">
        <v>0</v>
      </c>
      <c r="BQ65" s="4">
        <v>1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>
        <v>0</v>
      </c>
      <c r="BY65" s="4">
        <v>1</v>
      </c>
      <c r="BZ65" s="4">
        <v>0</v>
      </c>
      <c r="CA65" s="4">
        <v>0</v>
      </c>
      <c r="CB65" s="4">
        <v>0</v>
      </c>
      <c r="CC65" s="4">
        <v>0</v>
      </c>
      <c r="CD65" s="4">
        <v>1</v>
      </c>
      <c r="CE65" s="4">
        <v>0</v>
      </c>
    </row>
    <row r="66" spans="1:83" x14ac:dyDescent="0.2">
      <c r="A66" t="s">
        <v>274</v>
      </c>
      <c r="B66" t="s">
        <v>282</v>
      </c>
      <c r="C66" t="s">
        <v>283</v>
      </c>
      <c r="D66" s="6" t="s">
        <v>474</v>
      </c>
      <c r="E66">
        <v>32</v>
      </c>
      <c r="F66">
        <v>65</v>
      </c>
      <c r="G66" t="s">
        <v>547</v>
      </c>
      <c r="H66">
        <v>1994</v>
      </c>
      <c r="I66">
        <v>0</v>
      </c>
      <c r="J66">
        <v>0.6</v>
      </c>
      <c r="K66">
        <f t="shared" si="0"/>
        <v>37.5</v>
      </c>
      <c r="L66">
        <v>1</v>
      </c>
      <c r="M66" t="s">
        <v>72</v>
      </c>
      <c r="N66">
        <v>3</v>
      </c>
      <c r="O66">
        <v>19.97</v>
      </c>
      <c r="P66">
        <v>17</v>
      </c>
      <c r="Q66">
        <v>23</v>
      </c>
      <c r="R66">
        <v>61</v>
      </c>
      <c r="S66">
        <v>157</v>
      </c>
      <c r="T66">
        <v>218</v>
      </c>
      <c r="U66">
        <f t="shared" si="14"/>
        <v>27.981651376146786</v>
      </c>
      <c r="V66">
        <v>2</v>
      </c>
      <c r="W66">
        <v>2</v>
      </c>
      <c r="X66" t="s">
        <v>73</v>
      </c>
      <c r="Y66">
        <v>1</v>
      </c>
      <c r="AA66">
        <v>4</v>
      </c>
      <c r="AC66">
        <v>4</v>
      </c>
      <c r="AD66">
        <v>3</v>
      </c>
      <c r="AE66">
        <v>2</v>
      </c>
      <c r="AF66" t="s">
        <v>284</v>
      </c>
      <c r="AG66" t="s">
        <v>118</v>
      </c>
      <c r="AH66">
        <v>0</v>
      </c>
      <c r="AI66">
        <v>0</v>
      </c>
      <c r="AJ66">
        <v>0</v>
      </c>
      <c r="AK66">
        <v>15</v>
      </c>
      <c r="AL66">
        <v>0.50562985000000005</v>
      </c>
      <c r="AM66">
        <f>AVERAGE(AT66:BK66)</f>
        <v>0.35333333333333339</v>
      </c>
      <c r="AT66">
        <v>0.45</v>
      </c>
      <c r="AU66">
        <v>0.4</v>
      </c>
      <c r="AV66">
        <v>0.51</v>
      </c>
      <c r="AW66">
        <v>0.35</v>
      </c>
      <c r="AX66">
        <v>0.46</v>
      </c>
      <c r="AY66">
        <v>0.48</v>
      </c>
      <c r="BA66">
        <v>0.44</v>
      </c>
      <c r="BB66">
        <v>0.31</v>
      </c>
      <c r="BC66">
        <v>0.35</v>
      </c>
      <c r="BD66">
        <v>0.32</v>
      </c>
      <c r="BF66">
        <v>0.47</v>
      </c>
      <c r="BH66">
        <v>0.4</v>
      </c>
      <c r="BI66">
        <v>0.17</v>
      </c>
      <c r="BJ66">
        <v>0.08</v>
      </c>
      <c r="BK66">
        <v>0.11</v>
      </c>
      <c r="BL66" s="6" t="s">
        <v>285</v>
      </c>
      <c r="BM66" s="4">
        <v>0</v>
      </c>
      <c r="BN66" s="4">
        <v>0</v>
      </c>
      <c r="BO66" s="4">
        <v>0</v>
      </c>
      <c r="BP66" s="4">
        <v>0</v>
      </c>
      <c r="BQ66" s="4">
        <v>1</v>
      </c>
      <c r="BR66" s="4">
        <v>0</v>
      </c>
      <c r="BS66" s="4">
        <v>0</v>
      </c>
      <c r="BT66" s="4">
        <v>0</v>
      </c>
      <c r="BU66" s="4">
        <v>0</v>
      </c>
      <c r="BV66" s="4">
        <v>1</v>
      </c>
      <c r="BW66" s="4">
        <v>0</v>
      </c>
      <c r="BX66" s="4">
        <v>0</v>
      </c>
      <c r="BY66" s="4">
        <v>0</v>
      </c>
      <c r="BZ66" s="4">
        <v>0</v>
      </c>
      <c r="CA66" s="4">
        <v>0</v>
      </c>
      <c r="CB66" s="4">
        <v>1</v>
      </c>
      <c r="CC66" s="4">
        <v>1</v>
      </c>
      <c r="CD66" s="4">
        <v>0</v>
      </c>
      <c r="CE66" s="4">
        <v>0</v>
      </c>
    </row>
    <row r="67" spans="1:83" x14ac:dyDescent="0.2">
      <c r="A67" t="s">
        <v>286</v>
      </c>
      <c r="B67" t="s">
        <v>282</v>
      </c>
      <c r="C67" t="s">
        <v>283</v>
      </c>
      <c r="D67" s="6" t="s">
        <v>475</v>
      </c>
      <c r="E67">
        <v>32</v>
      </c>
      <c r="F67">
        <v>66</v>
      </c>
      <c r="G67" t="s">
        <v>548</v>
      </c>
      <c r="H67">
        <v>1994</v>
      </c>
      <c r="I67">
        <v>0</v>
      </c>
      <c r="J67">
        <v>0.6</v>
      </c>
      <c r="K67">
        <f t="shared" ref="K67:K85" si="16">(100-(COUNT(AN67:BK67)/24)*100)</f>
        <v>37.5</v>
      </c>
      <c r="L67">
        <v>1</v>
      </c>
      <c r="M67" t="s">
        <v>72</v>
      </c>
      <c r="N67">
        <v>3</v>
      </c>
      <c r="O67">
        <v>19.97</v>
      </c>
      <c r="P67">
        <v>17</v>
      </c>
      <c r="Q67">
        <v>23</v>
      </c>
      <c r="R67">
        <v>61</v>
      </c>
      <c r="S67">
        <v>157</v>
      </c>
      <c r="T67">
        <v>218</v>
      </c>
      <c r="U67">
        <f t="shared" si="14"/>
        <v>27.981651376146786</v>
      </c>
      <c r="V67">
        <v>2</v>
      </c>
      <c r="W67">
        <v>2</v>
      </c>
      <c r="X67" t="s">
        <v>73</v>
      </c>
      <c r="Y67">
        <v>1</v>
      </c>
      <c r="AA67">
        <v>4</v>
      </c>
      <c r="AC67">
        <v>4</v>
      </c>
      <c r="AD67">
        <v>1</v>
      </c>
      <c r="AE67">
        <v>2</v>
      </c>
      <c r="AF67" t="s">
        <v>287</v>
      </c>
      <c r="AG67" t="s">
        <v>288</v>
      </c>
      <c r="AH67">
        <v>0</v>
      </c>
      <c r="AI67">
        <v>0</v>
      </c>
      <c r="AJ67">
        <v>0</v>
      </c>
      <c r="AK67">
        <v>15</v>
      </c>
      <c r="AL67">
        <v>0.46842313000000002</v>
      </c>
      <c r="AM67">
        <f t="shared" ref="AM67:AM69" si="17">AVERAGE(AT67:BK67)</f>
        <v>0.32733333333333342</v>
      </c>
      <c r="AT67">
        <v>0.41</v>
      </c>
      <c r="AU67">
        <v>0.36</v>
      </c>
      <c r="AV67">
        <v>0.51</v>
      </c>
      <c r="AW67">
        <v>0.37</v>
      </c>
      <c r="AX67">
        <v>0.44</v>
      </c>
      <c r="AY67">
        <v>0.46</v>
      </c>
      <c r="BA67">
        <v>0.41</v>
      </c>
      <c r="BB67">
        <v>0.22</v>
      </c>
      <c r="BC67">
        <v>0.27</v>
      </c>
      <c r="BD67">
        <v>0.3</v>
      </c>
      <c r="BF67">
        <v>0.41</v>
      </c>
      <c r="BH67">
        <v>0.4</v>
      </c>
      <c r="BI67">
        <v>0.19</v>
      </c>
      <c r="BJ67">
        <v>7.0000000000000007E-2</v>
      </c>
      <c r="BK67">
        <v>0.09</v>
      </c>
      <c r="BL67" s="6" t="s">
        <v>285</v>
      </c>
      <c r="BM67" s="4">
        <v>0</v>
      </c>
      <c r="BN67" s="4">
        <v>0</v>
      </c>
      <c r="BO67" s="4">
        <v>0</v>
      </c>
      <c r="BP67" s="4">
        <v>0</v>
      </c>
      <c r="BQ67" s="4">
        <v>1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4">
        <v>0</v>
      </c>
      <c r="BY67" s="4">
        <v>1</v>
      </c>
      <c r="BZ67" s="4">
        <v>0</v>
      </c>
      <c r="CA67" s="4">
        <v>0</v>
      </c>
      <c r="CB67" s="4">
        <v>1</v>
      </c>
      <c r="CC67" s="4">
        <v>1</v>
      </c>
      <c r="CD67" s="4">
        <v>0</v>
      </c>
      <c r="CE67" s="4">
        <v>0</v>
      </c>
    </row>
    <row r="68" spans="1:83" x14ac:dyDescent="0.2">
      <c r="A68" t="s">
        <v>289</v>
      </c>
      <c r="B68" t="s">
        <v>282</v>
      </c>
      <c r="C68" t="s">
        <v>283</v>
      </c>
      <c r="D68" s="6" t="s">
        <v>476</v>
      </c>
      <c r="E68">
        <v>32</v>
      </c>
      <c r="F68">
        <v>67</v>
      </c>
      <c r="G68" t="s">
        <v>549</v>
      </c>
      <c r="H68">
        <v>1994</v>
      </c>
      <c r="I68">
        <v>0</v>
      </c>
      <c r="J68">
        <v>0.6</v>
      </c>
      <c r="K68">
        <f t="shared" si="16"/>
        <v>37.5</v>
      </c>
      <c r="L68">
        <v>1</v>
      </c>
      <c r="M68" t="s">
        <v>72</v>
      </c>
      <c r="N68">
        <v>3</v>
      </c>
      <c r="O68">
        <v>19.97</v>
      </c>
      <c r="P68">
        <v>17</v>
      </c>
      <c r="Q68">
        <v>23</v>
      </c>
      <c r="R68">
        <v>61</v>
      </c>
      <c r="S68">
        <v>157</v>
      </c>
      <c r="T68">
        <v>218</v>
      </c>
      <c r="U68">
        <f t="shared" si="14"/>
        <v>27.981651376146786</v>
      </c>
      <c r="V68">
        <v>2</v>
      </c>
      <c r="W68">
        <v>2</v>
      </c>
      <c r="X68" t="s">
        <v>73</v>
      </c>
      <c r="Y68">
        <v>1</v>
      </c>
      <c r="AA68" s="1">
        <v>4</v>
      </c>
      <c r="AC68" s="1">
        <v>4</v>
      </c>
      <c r="AD68" s="1">
        <v>1</v>
      </c>
      <c r="AE68" s="1">
        <v>2</v>
      </c>
      <c r="AF68" t="s">
        <v>290</v>
      </c>
      <c r="AG68" t="s">
        <v>291</v>
      </c>
      <c r="AH68">
        <v>0</v>
      </c>
      <c r="AI68">
        <v>0</v>
      </c>
      <c r="AJ68">
        <v>0</v>
      </c>
      <c r="AK68">
        <v>15</v>
      </c>
      <c r="AL68">
        <v>0.28715960000000001</v>
      </c>
      <c r="AM68">
        <f t="shared" si="17"/>
        <v>0.20066666666666666</v>
      </c>
      <c r="AT68">
        <v>0.25</v>
      </c>
      <c r="AU68">
        <v>0.25</v>
      </c>
      <c r="AV68">
        <v>0.37</v>
      </c>
      <c r="AW68">
        <v>0.28000000000000003</v>
      </c>
      <c r="AX68">
        <v>0.28000000000000003</v>
      </c>
      <c r="AY68">
        <v>0.34</v>
      </c>
      <c r="BA68">
        <v>0.3</v>
      </c>
      <c r="BB68">
        <v>0.03</v>
      </c>
      <c r="BC68">
        <v>0.14000000000000001</v>
      </c>
      <c r="BD68">
        <v>0.15</v>
      </c>
      <c r="BF68">
        <v>0.28999999999999998</v>
      </c>
      <c r="BH68">
        <v>0.33</v>
      </c>
      <c r="BI68">
        <v>-0.02</v>
      </c>
      <c r="BJ68">
        <v>-7.0000000000000007E-2</v>
      </c>
      <c r="BK68">
        <v>0.09</v>
      </c>
      <c r="BL68" s="6" t="s">
        <v>285</v>
      </c>
      <c r="BM68" s="4">
        <v>0</v>
      </c>
      <c r="BN68" s="4">
        <v>0</v>
      </c>
      <c r="BO68" s="4">
        <v>0</v>
      </c>
      <c r="BP68" s="4">
        <v>0</v>
      </c>
      <c r="BQ68" s="4">
        <v>1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1</v>
      </c>
      <c r="BZ68" s="4">
        <v>0</v>
      </c>
      <c r="CA68" s="4">
        <v>0</v>
      </c>
      <c r="CB68" s="4">
        <v>1</v>
      </c>
      <c r="CC68" s="4">
        <v>1</v>
      </c>
      <c r="CD68" s="4">
        <v>0</v>
      </c>
      <c r="CE68" s="4">
        <v>0</v>
      </c>
    </row>
    <row r="69" spans="1:83" x14ac:dyDescent="0.2">
      <c r="A69" t="s">
        <v>292</v>
      </c>
      <c r="B69" t="s">
        <v>282</v>
      </c>
      <c r="C69" t="s">
        <v>283</v>
      </c>
      <c r="D69" s="6" t="s">
        <v>397</v>
      </c>
      <c r="E69">
        <v>32</v>
      </c>
      <c r="F69">
        <v>68</v>
      </c>
      <c r="G69" t="s">
        <v>550</v>
      </c>
      <c r="H69">
        <v>1994</v>
      </c>
      <c r="I69">
        <v>0</v>
      </c>
      <c r="J69">
        <v>0.6</v>
      </c>
      <c r="K69">
        <f t="shared" si="16"/>
        <v>37.5</v>
      </c>
      <c r="L69">
        <v>1</v>
      </c>
      <c r="M69" t="s">
        <v>72</v>
      </c>
      <c r="N69">
        <v>3</v>
      </c>
      <c r="O69">
        <v>19.97</v>
      </c>
      <c r="P69">
        <v>17</v>
      </c>
      <c r="Q69">
        <v>23</v>
      </c>
      <c r="R69">
        <v>61</v>
      </c>
      <c r="S69">
        <v>157</v>
      </c>
      <c r="T69">
        <v>218</v>
      </c>
      <c r="U69">
        <f t="shared" si="14"/>
        <v>27.981651376146786</v>
      </c>
      <c r="V69">
        <v>2</v>
      </c>
      <c r="W69">
        <v>2</v>
      </c>
      <c r="X69" t="s">
        <v>73</v>
      </c>
      <c r="Y69">
        <v>1</v>
      </c>
      <c r="AA69" s="1">
        <v>4</v>
      </c>
      <c r="AC69" s="1">
        <v>4</v>
      </c>
      <c r="AD69" s="1">
        <v>1</v>
      </c>
      <c r="AE69" s="1">
        <v>2</v>
      </c>
      <c r="AF69" t="s">
        <v>292</v>
      </c>
      <c r="AG69" t="s">
        <v>293</v>
      </c>
      <c r="AH69">
        <v>0</v>
      </c>
      <c r="AI69">
        <v>0</v>
      </c>
      <c r="AJ69">
        <v>0</v>
      </c>
      <c r="AK69">
        <v>15</v>
      </c>
      <c r="AL69">
        <v>0.50181377999999999</v>
      </c>
      <c r="AM69">
        <f t="shared" si="17"/>
        <v>0.35066666666666657</v>
      </c>
      <c r="AT69">
        <v>0.43</v>
      </c>
      <c r="AU69">
        <v>0.37</v>
      </c>
      <c r="AV69">
        <v>0.48</v>
      </c>
      <c r="AW69">
        <v>0.33</v>
      </c>
      <c r="AX69">
        <v>0.43</v>
      </c>
      <c r="AY69">
        <v>0.51</v>
      </c>
      <c r="BA69">
        <v>0.47</v>
      </c>
      <c r="BB69">
        <v>0.25</v>
      </c>
      <c r="BC69">
        <v>0.34</v>
      </c>
      <c r="BD69">
        <v>0.35</v>
      </c>
      <c r="BF69">
        <v>0.48</v>
      </c>
      <c r="BH69">
        <v>0.43</v>
      </c>
      <c r="BI69">
        <v>0.21</v>
      </c>
      <c r="BJ69">
        <v>0.04</v>
      </c>
      <c r="BK69">
        <v>0.14000000000000001</v>
      </c>
      <c r="BL69" s="6" t="s">
        <v>285</v>
      </c>
      <c r="BM69" s="4">
        <v>0</v>
      </c>
      <c r="BN69" s="4">
        <v>0</v>
      </c>
      <c r="BO69" s="4">
        <v>0</v>
      </c>
      <c r="BP69" s="4">
        <v>0</v>
      </c>
      <c r="BQ69" s="4">
        <v>1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>
        <v>0</v>
      </c>
      <c r="BY69" s="4">
        <v>1</v>
      </c>
      <c r="BZ69" s="4">
        <v>0</v>
      </c>
      <c r="CA69" s="4">
        <v>0</v>
      </c>
      <c r="CB69" s="4">
        <v>1</v>
      </c>
      <c r="CC69" s="4">
        <v>1</v>
      </c>
      <c r="CD69" s="4">
        <v>0</v>
      </c>
      <c r="CE69" s="4">
        <v>0</v>
      </c>
    </row>
    <row r="70" spans="1:83" x14ac:dyDescent="0.2">
      <c r="A70" t="s">
        <v>294</v>
      </c>
      <c r="B70" t="s">
        <v>295</v>
      </c>
      <c r="C70" t="s">
        <v>283</v>
      </c>
      <c r="D70" s="6">
        <v>42</v>
      </c>
      <c r="E70">
        <v>33</v>
      </c>
      <c r="F70">
        <v>69</v>
      </c>
      <c r="G70" t="s">
        <v>551</v>
      </c>
      <c r="H70">
        <v>2001</v>
      </c>
      <c r="I70">
        <v>0</v>
      </c>
      <c r="J70">
        <v>0.65</v>
      </c>
      <c r="K70">
        <f t="shared" si="16"/>
        <v>33.333333333333343</v>
      </c>
      <c r="L70">
        <v>1</v>
      </c>
      <c r="M70" t="s">
        <v>72</v>
      </c>
      <c r="N70">
        <v>3</v>
      </c>
      <c r="O70">
        <v>21.1</v>
      </c>
      <c r="P70">
        <v>18</v>
      </c>
      <c r="Q70">
        <v>50</v>
      </c>
      <c r="R70">
        <v>65</v>
      </c>
      <c r="S70">
        <v>125</v>
      </c>
      <c r="T70">
        <v>190</v>
      </c>
      <c r="U70">
        <f t="shared" si="14"/>
        <v>34.210526315789473</v>
      </c>
      <c r="V70">
        <v>2</v>
      </c>
      <c r="W70">
        <v>2</v>
      </c>
      <c r="X70" t="s">
        <v>66</v>
      </c>
      <c r="Y70">
        <v>7</v>
      </c>
      <c r="AA70">
        <v>4</v>
      </c>
      <c r="AC70">
        <v>4</v>
      </c>
      <c r="AD70">
        <v>1</v>
      </c>
      <c r="AE70">
        <v>2</v>
      </c>
      <c r="AF70" t="s">
        <v>294</v>
      </c>
      <c r="AG70" t="s">
        <v>296</v>
      </c>
      <c r="AH70">
        <v>0</v>
      </c>
      <c r="AI70">
        <v>0</v>
      </c>
      <c r="AJ70">
        <v>0</v>
      </c>
      <c r="AK70">
        <v>15</v>
      </c>
      <c r="AL70">
        <v>0.36443510000000001</v>
      </c>
      <c r="AM70">
        <f>AVERAGE(AT70:BK70)</f>
        <v>0.25466666666666665</v>
      </c>
      <c r="AN70">
        <v>0.38</v>
      </c>
      <c r="AT70">
        <v>0.35</v>
      </c>
      <c r="AU70">
        <v>0.23</v>
      </c>
      <c r="AV70">
        <v>0.36</v>
      </c>
      <c r="AW70">
        <v>0.19</v>
      </c>
      <c r="AX70">
        <v>0.22</v>
      </c>
      <c r="AY70">
        <v>0.34</v>
      </c>
      <c r="BA70">
        <v>0.22</v>
      </c>
      <c r="BB70">
        <v>0.31</v>
      </c>
      <c r="BC70">
        <v>0.31</v>
      </c>
      <c r="BD70">
        <v>0.28000000000000003</v>
      </c>
      <c r="BF70">
        <v>0.43</v>
      </c>
      <c r="BH70">
        <v>0.15</v>
      </c>
      <c r="BI70">
        <v>0.11</v>
      </c>
      <c r="BJ70">
        <v>0.11</v>
      </c>
      <c r="BK70">
        <v>0.21</v>
      </c>
      <c r="BL70" s="6" t="s">
        <v>297</v>
      </c>
      <c r="BM70" s="4">
        <v>0</v>
      </c>
      <c r="BN70" s="4">
        <v>0</v>
      </c>
      <c r="BO70" s="4">
        <v>0</v>
      </c>
      <c r="BP70" s="4">
        <v>0</v>
      </c>
      <c r="BQ70" s="4">
        <v>1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1</v>
      </c>
      <c r="BZ70" s="4">
        <v>0</v>
      </c>
      <c r="CA70" s="4">
        <v>0</v>
      </c>
      <c r="CB70" s="4">
        <v>1</v>
      </c>
      <c r="CC70" s="4">
        <v>1</v>
      </c>
      <c r="CD70" s="4">
        <v>0</v>
      </c>
      <c r="CE70" s="4">
        <v>0</v>
      </c>
    </row>
    <row r="71" spans="1:83" x14ac:dyDescent="0.2">
      <c r="A71" t="s">
        <v>298</v>
      </c>
      <c r="B71" t="s">
        <v>299</v>
      </c>
      <c r="C71" t="s">
        <v>300</v>
      </c>
      <c r="D71" s="6">
        <v>43</v>
      </c>
      <c r="E71">
        <v>34</v>
      </c>
      <c r="F71">
        <v>70</v>
      </c>
      <c r="G71" t="s">
        <v>552</v>
      </c>
      <c r="H71">
        <v>2018</v>
      </c>
      <c r="I71">
        <v>1</v>
      </c>
      <c r="J71">
        <v>0.55000000000000004</v>
      </c>
      <c r="K71">
        <f t="shared" si="16"/>
        <v>29.166666666666657</v>
      </c>
      <c r="L71">
        <v>1</v>
      </c>
      <c r="M71" t="s">
        <v>65</v>
      </c>
      <c r="N71">
        <v>2</v>
      </c>
      <c r="O71">
        <v>37.79</v>
      </c>
      <c r="R71">
        <v>48</v>
      </c>
      <c r="S71">
        <v>45</v>
      </c>
      <c r="T71">
        <v>93</v>
      </c>
      <c r="U71">
        <f t="shared" ref="U71:U79" si="18">R71/T71*100</f>
        <v>51.612903225806448</v>
      </c>
      <c r="V71">
        <v>4</v>
      </c>
      <c r="W71">
        <v>2</v>
      </c>
      <c r="X71" t="s">
        <v>66</v>
      </c>
      <c r="Y71">
        <v>7</v>
      </c>
      <c r="AA71">
        <v>5</v>
      </c>
      <c r="AC71">
        <v>5</v>
      </c>
      <c r="AD71">
        <v>3</v>
      </c>
      <c r="AE71">
        <v>2</v>
      </c>
      <c r="AF71" t="s">
        <v>223</v>
      </c>
      <c r="AG71" t="s">
        <v>112</v>
      </c>
      <c r="AH71">
        <v>0</v>
      </c>
      <c r="AI71">
        <v>0</v>
      </c>
      <c r="AJ71">
        <v>0</v>
      </c>
      <c r="AK71">
        <v>16</v>
      </c>
      <c r="AL71">
        <v>0.15249324</v>
      </c>
      <c r="AM71">
        <f>AVERAGE(AT71:BK71)</f>
        <v>0.10631250000000002</v>
      </c>
      <c r="AN71">
        <v>0.54</v>
      </c>
      <c r="AT71">
        <v>0.48</v>
      </c>
      <c r="AU71">
        <v>0.13</v>
      </c>
      <c r="AV71">
        <v>0.28000000000000003</v>
      </c>
      <c r="AW71">
        <v>-0.41</v>
      </c>
      <c r="AX71">
        <v>-0.37</v>
      </c>
      <c r="AY71">
        <v>-0.05</v>
      </c>
      <c r="BA71">
        <v>0.52</v>
      </c>
      <c r="BB71">
        <v>0.47</v>
      </c>
      <c r="BC71">
        <v>-0.21</v>
      </c>
      <c r="BD71">
        <v>0.24</v>
      </c>
      <c r="BF71">
        <v>-0.1</v>
      </c>
      <c r="BG71">
        <v>0.68</v>
      </c>
      <c r="BH71">
        <v>2E-3</v>
      </c>
      <c r="BI71">
        <v>0.48</v>
      </c>
      <c r="BJ71">
        <v>-0.45</v>
      </c>
      <c r="BK71">
        <v>8.9999999999999993E-3</v>
      </c>
      <c r="BL71" s="6" t="s">
        <v>301</v>
      </c>
      <c r="BM71" s="4">
        <v>0</v>
      </c>
      <c r="BN71" s="4">
        <v>0</v>
      </c>
      <c r="BO71" s="4">
        <v>1</v>
      </c>
      <c r="BP71" s="4">
        <v>0</v>
      </c>
      <c r="BQ71" s="4">
        <v>1</v>
      </c>
      <c r="BR71" s="4">
        <v>0</v>
      </c>
      <c r="BS71" s="4">
        <v>0</v>
      </c>
      <c r="BT71" s="4">
        <v>0</v>
      </c>
      <c r="BU71" s="4">
        <v>0</v>
      </c>
      <c r="BV71" s="4">
        <v>1</v>
      </c>
      <c r="BW71" s="4">
        <v>0</v>
      </c>
      <c r="BX71" s="4">
        <v>0</v>
      </c>
      <c r="BY71" s="4">
        <v>0</v>
      </c>
      <c r="BZ71" s="4">
        <v>0</v>
      </c>
      <c r="CA71" s="4">
        <v>1</v>
      </c>
      <c r="CB71" s="4">
        <v>0</v>
      </c>
      <c r="CC71" s="4">
        <v>1</v>
      </c>
      <c r="CD71" s="4">
        <v>0</v>
      </c>
      <c r="CE71" s="4">
        <v>0</v>
      </c>
    </row>
    <row r="72" spans="1:83" x14ac:dyDescent="0.2">
      <c r="A72" s="1" t="s">
        <v>339</v>
      </c>
      <c r="B72" t="s">
        <v>302</v>
      </c>
      <c r="C72" t="s">
        <v>283</v>
      </c>
      <c r="D72" s="6">
        <v>44</v>
      </c>
      <c r="E72">
        <v>35</v>
      </c>
      <c r="F72">
        <v>71</v>
      </c>
      <c r="G72" t="s">
        <v>553</v>
      </c>
      <c r="H72">
        <v>2014</v>
      </c>
      <c r="I72">
        <v>1</v>
      </c>
      <c r="J72">
        <v>0.65</v>
      </c>
      <c r="K72">
        <f t="shared" si="16"/>
        <v>95.833333333333329</v>
      </c>
      <c r="L72">
        <v>2</v>
      </c>
      <c r="M72" t="s">
        <v>98</v>
      </c>
      <c r="N72">
        <v>3</v>
      </c>
      <c r="O72">
        <v>18.73</v>
      </c>
      <c r="P72">
        <v>17</v>
      </c>
      <c r="Q72">
        <v>48</v>
      </c>
      <c r="R72">
        <v>59</v>
      </c>
      <c r="S72">
        <v>244</v>
      </c>
      <c r="T72">
        <v>303</v>
      </c>
      <c r="U72">
        <f t="shared" si="18"/>
        <v>19.471947194719473</v>
      </c>
      <c r="V72">
        <v>2</v>
      </c>
      <c r="W72">
        <v>2</v>
      </c>
      <c r="X72" t="s">
        <v>73</v>
      </c>
      <c r="Y72">
        <v>1</v>
      </c>
      <c r="AA72">
        <v>5</v>
      </c>
      <c r="AC72">
        <v>5</v>
      </c>
      <c r="AD72">
        <v>1</v>
      </c>
      <c r="AE72">
        <v>1</v>
      </c>
      <c r="AF72" t="s">
        <v>303</v>
      </c>
      <c r="AG72" t="s">
        <v>304</v>
      </c>
      <c r="AH72">
        <v>0</v>
      </c>
      <c r="AI72">
        <v>0</v>
      </c>
      <c r="AJ72">
        <v>0</v>
      </c>
      <c r="AK72">
        <v>1</v>
      </c>
      <c r="AL72">
        <v>0.5</v>
      </c>
      <c r="AM72">
        <v>0.5</v>
      </c>
      <c r="BF72">
        <v>0.5</v>
      </c>
      <c r="BL72">
        <v>5</v>
      </c>
      <c r="BM72" s="4">
        <v>0</v>
      </c>
      <c r="BN72" s="4">
        <v>0</v>
      </c>
      <c r="BO72" s="4">
        <v>1</v>
      </c>
      <c r="BP72" s="4">
        <v>0</v>
      </c>
      <c r="BQ72" s="4">
        <v>1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0</v>
      </c>
      <c r="BY72" s="4">
        <v>1</v>
      </c>
      <c r="BZ72" s="4">
        <v>0</v>
      </c>
      <c r="CA72" s="4">
        <v>0</v>
      </c>
      <c r="CB72" s="4">
        <v>1</v>
      </c>
      <c r="CC72" s="4">
        <v>0</v>
      </c>
      <c r="CD72" s="4">
        <v>0</v>
      </c>
      <c r="CE72" s="4">
        <v>0</v>
      </c>
    </row>
    <row r="73" spans="1:83" x14ac:dyDescent="0.2">
      <c r="A73" t="s">
        <v>305</v>
      </c>
      <c r="B73" t="s">
        <v>306</v>
      </c>
      <c r="C73" t="s">
        <v>307</v>
      </c>
      <c r="D73" s="6">
        <v>45</v>
      </c>
      <c r="E73">
        <v>36</v>
      </c>
      <c r="F73">
        <v>72</v>
      </c>
      <c r="G73" t="s">
        <v>554</v>
      </c>
      <c r="H73">
        <v>2010</v>
      </c>
      <c r="I73">
        <v>0</v>
      </c>
      <c r="J73">
        <v>0.81818181818181823</v>
      </c>
      <c r="K73">
        <f t="shared" si="16"/>
        <v>70.833333333333329</v>
      </c>
      <c r="L73">
        <v>1</v>
      </c>
      <c r="M73" t="s">
        <v>72</v>
      </c>
      <c r="N73">
        <v>3</v>
      </c>
      <c r="O73">
        <v>24.73</v>
      </c>
      <c r="P73">
        <v>18</v>
      </c>
      <c r="Q73">
        <v>30</v>
      </c>
      <c r="R73">
        <v>340</v>
      </c>
      <c r="S73">
        <v>0</v>
      </c>
      <c r="T73">
        <v>340</v>
      </c>
      <c r="U73">
        <f t="shared" si="18"/>
        <v>100</v>
      </c>
      <c r="V73">
        <v>5</v>
      </c>
      <c r="W73">
        <v>1</v>
      </c>
      <c r="Y73">
        <v>1</v>
      </c>
      <c r="AA73" s="1">
        <v>3</v>
      </c>
      <c r="AB73" t="s">
        <v>308</v>
      </c>
      <c r="AC73" s="1">
        <v>5</v>
      </c>
      <c r="AD73" s="1">
        <v>2</v>
      </c>
      <c r="AE73" s="1">
        <v>2</v>
      </c>
      <c r="AF73" t="s">
        <v>309</v>
      </c>
      <c r="AG73" t="s">
        <v>310</v>
      </c>
      <c r="AH73">
        <v>0</v>
      </c>
      <c r="AI73">
        <v>0</v>
      </c>
      <c r="AJ73">
        <v>0</v>
      </c>
      <c r="AK73">
        <v>7</v>
      </c>
      <c r="AL73">
        <v>0.12165199</v>
      </c>
      <c r="AM73">
        <f>AVERAGE(AU73:BK73)</f>
        <v>8.8571428571428593E-2</v>
      </c>
      <c r="AU73">
        <v>0.21</v>
      </c>
      <c r="AV73">
        <v>0.06</v>
      </c>
      <c r="AW73">
        <v>0.16</v>
      </c>
      <c r="AY73">
        <v>0.03</v>
      </c>
      <c r="BF73">
        <v>0.05</v>
      </c>
      <c r="BH73">
        <v>0.06</v>
      </c>
      <c r="BK73">
        <v>0.05</v>
      </c>
      <c r="BL73">
        <v>85</v>
      </c>
      <c r="BM73" s="4">
        <v>0</v>
      </c>
      <c r="BN73" s="4">
        <v>0</v>
      </c>
      <c r="BO73" s="4">
        <v>7</v>
      </c>
      <c r="BP73" s="4">
        <v>1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4">
        <v>1</v>
      </c>
      <c r="CC73" s="4">
        <v>1</v>
      </c>
      <c r="CD73" s="4">
        <v>0</v>
      </c>
      <c r="CE73" s="4">
        <v>0</v>
      </c>
    </row>
    <row r="74" spans="1:83" x14ac:dyDescent="0.2">
      <c r="A74" t="s">
        <v>311</v>
      </c>
      <c r="B74" t="s">
        <v>312</v>
      </c>
      <c r="C74" t="s">
        <v>313</v>
      </c>
      <c r="D74" s="6" t="s">
        <v>477</v>
      </c>
      <c r="E74">
        <v>37</v>
      </c>
      <c r="F74">
        <v>73</v>
      </c>
      <c r="G74" t="s">
        <v>555</v>
      </c>
      <c r="H74">
        <v>2017</v>
      </c>
      <c r="I74">
        <v>0</v>
      </c>
      <c r="J74">
        <v>0.8</v>
      </c>
      <c r="K74">
        <f t="shared" si="16"/>
        <v>95.833333333333329</v>
      </c>
      <c r="L74">
        <v>1</v>
      </c>
      <c r="M74" t="s">
        <v>72</v>
      </c>
      <c r="N74">
        <v>3</v>
      </c>
      <c r="O74">
        <v>31.5</v>
      </c>
      <c r="P74">
        <v>19</v>
      </c>
      <c r="Q74">
        <v>62</v>
      </c>
      <c r="R74">
        <v>0</v>
      </c>
      <c r="S74">
        <v>142</v>
      </c>
      <c r="T74">
        <v>142</v>
      </c>
      <c r="U74">
        <f t="shared" si="18"/>
        <v>0</v>
      </c>
      <c r="V74">
        <v>1</v>
      </c>
      <c r="W74">
        <v>1</v>
      </c>
      <c r="X74" t="s">
        <v>73</v>
      </c>
      <c r="Y74">
        <v>5</v>
      </c>
      <c r="AA74" s="1">
        <v>1</v>
      </c>
      <c r="AC74" s="1">
        <v>1</v>
      </c>
      <c r="AD74" s="1">
        <v>1</v>
      </c>
      <c r="AE74" s="1">
        <v>2</v>
      </c>
      <c r="AF74" t="s">
        <v>314</v>
      </c>
      <c r="AG74" t="s">
        <v>315</v>
      </c>
      <c r="AH74">
        <v>0</v>
      </c>
      <c r="AI74">
        <v>0</v>
      </c>
      <c r="AK74">
        <v>1</v>
      </c>
      <c r="AL74">
        <v>0.68</v>
      </c>
      <c r="AM74">
        <v>0.68</v>
      </c>
      <c r="AN74">
        <v>0.68</v>
      </c>
      <c r="BL74">
        <v>23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1</v>
      </c>
      <c r="BZ74" s="4">
        <v>0</v>
      </c>
      <c r="CA74" s="4">
        <v>0</v>
      </c>
      <c r="CB74" s="4">
        <v>1</v>
      </c>
      <c r="CC74" s="4">
        <v>1</v>
      </c>
      <c r="CD74" s="4">
        <v>0</v>
      </c>
      <c r="CE74" s="4">
        <v>0</v>
      </c>
    </row>
    <row r="75" spans="1:83" x14ac:dyDescent="0.2">
      <c r="A75" t="s">
        <v>316</v>
      </c>
      <c r="B75" t="s">
        <v>312</v>
      </c>
      <c r="C75" t="s">
        <v>313</v>
      </c>
      <c r="D75" s="6" t="s">
        <v>478</v>
      </c>
      <c r="E75">
        <v>37</v>
      </c>
      <c r="F75">
        <v>74</v>
      </c>
      <c r="G75" t="s">
        <v>556</v>
      </c>
      <c r="H75">
        <v>2017</v>
      </c>
      <c r="I75">
        <v>0</v>
      </c>
      <c r="J75">
        <v>0.8</v>
      </c>
      <c r="K75">
        <f t="shared" si="16"/>
        <v>95.833333333333329</v>
      </c>
      <c r="L75">
        <v>1</v>
      </c>
      <c r="M75" t="s">
        <v>72</v>
      </c>
      <c r="N75">
        <v>3</v>
      </c>
      <c r="O75">
        <v>31.5</v>
      </c>
      <c r="P75">
        <v>19</v>
      </c>
      <c r="Q75">
        <v>62</v>
      </c>
      <c r="R75">
        <v>0</v>
      </c>
      <c r="S75">
        <v>142</v>
      </c>
      <c r="T75">
        <v>142</v>
      </c>
      <c r="U75">
        <f t="shared" si="18"/>
        <v>0</v>
      </c>
      <c r="V75">
        <v>1</v>
      </c>
      <c r="W75">
        <v>1</v>
      </c>
      <c r="X75" t="s">
        <v>73</v>
      </c>
      <c r="Y75">
        <v>5</v>
      </c>
      <c r="AA75" s="1">
        <v>1</v>
      </c>
      <c r="AC75" s="1">
        <v>1</v>
      </c>
      <c r="AD75" s="1">
        <v>2</v>
      </c>
      <c r="AE75" s="1">
        <v>1</v>
      </c>
      <c r="AF75" t="s">
        <v>316</v>
      </c>
      <c r="AG75" t="s">
        <v>317</v>
      </c>
      <c r="AH75">
        <v>0</v>
      </c>
      <c r="AI75">
        <v>0</v>
      </c>
      <c r="AK75">
        <v>1</v>
      </c>
      <c r="AL75">
        <v>0.6</v>
      </c>
      <c r="AM75">
        <v>0.6</v>
      </c>
      <c r="AN75">
        <v>0.6</v>
      </c>
      <c r="BL75">
        <v>23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1</v>
      </c>
      <c r="CC75" s="4">
        <v>0</v>
      </c>
      <c r="CD75" s="4">
        <v>0</v>
      </c>
      <c r="CE75" s="4">
        <v>0</v>
      </c>
    </row>
    <row r="76" spans="1:83" x14ac:dyDescent="0.2">
      <c r="A76" t="s">
        <v>318</v>
      </c>
      <c r="B76" t="s">
        <v>312</v>
      </c>
      <c r="C76" t="s">
        <v>313</v>
      </c>
      <c r="D76" s="6" t="s">
        <v>479</v>
      </c>
      <c r="E76">
        <v>37</v>
      </c>
      <c r="F76">
        <v>75</v>
      </c>
      <c r="G76" t="s">
        <v>557</v>
      </c>
      <c r="H76">
        <v>2017</v>
      </c>
      <c r="I76">
        <v>0</v>
      </c>
      <c r="J76">
        <v>0.8</v>
      </c>
      <c r="K76">
        <f t="shared" si="16"/>
        <v>95.833333333333329</v>
      </c>
      <c r="L76">
        <v>1</v>
      </c>
      <c r="M76" t="s">
        <v>72</v>
      </c>
      <c r="N76">
        <v>3</v>
      </c>
      <c r="O76">
        <v>31.5</v>
      </c>
      <c r="P76">
        <v>19</v>
      </c>
      <c r="Q76">
        <v>62</v>
      </c>
      <c r="R76">
        <v>0</v>
      </c>
      <c r="S76">
        <v>142</v>
      </c>
      <c r="T76">
        <v>142</v>
      </c>
      <c r="U76">
        <f t="shared" si="18"/>
        <v>0</v>
      </c>
      <c r="V76">
        <v>1</v>
      </c>
      <c r="W76">
        <v>1</v>
      </c>
      <c r="X76" t="s">
        <v>73</v>
      </c>
      <c r="Y76">
        <v>5</v>
      </c>
      <c r="AA76" s="1">
        <v>1</v>
      </c>
      <c r="AC76" s="1">
        <v>1</v>
      </c>
      <c r="AD76" s="1">
        <v>2</v>
      </c>
      <c r="AE76" s="1">
        <v>1</v>
      </c>
      <c r="AF76" t="s">
        <v>318</v>
      </c>
      <c r="AG76" t="s">
        <v>317</v>
      </c>
      <c r="AH76">
        <v>0</v>
      </c>
      <c r="AI76">
        <v>0</v>
      </c>
      <c r="AK76">
        <v>1</v>
      </c>
      <c r="AL76">
        <v>0.56000000000000005</v>
      </c>
      <c r="AM76">
        <v>0.56000000000000005</v>
      </c>
      <c r="AN76">
        <v>0.56000000000000005</v>
      </c>
      <c r="BL76">
        <v>23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1</v>
      </c>
      <c r="CC76" s="4">
        <v>0</v>
      </c>
      <c r="CD76" s="4">
        <v>0</v>
      </c>
      <c r="CE76" s="4">
        <v>0</v>
      </c>
    </row>
    <row r="77" spans="1:83" x14ac:dyDescent="0.2">
      <c r="A77" t="s">
        <v>319</v>
      </c>
      <c r="B77" t="s">
        <v>320</v>
      </c>
      <c r="C77" t="s">
        <v>321</v>
      </c>
      <c r="D77" s="6" t="s">
        <v>480</v>
      </c>
      <c r="E77">
        <v>38</v>
      </c>
      <c r="F77">
        <v>76</v>
      </c>
      <c r="G77" t="s">
        <v>558</v>
      </c>
      <c r="H77">
        <v>2014</v>
      </c>
      <c r="I77">
        <v>0</v>
      </c>
      <c r="J77">
        <v>0.8</v>
      </c>
      <c r="K77">
        <f t="shared" si="16"/>
        <v>87.5</v>
      </c>
      <c r="L77">
        <v>1</v>
      </c>
      <c r="M77" t="s">
        <v>72</v>
      </c>
      <c r="N77">
        <v>3</v>
      </c>
      <c r="O77">
        <v>18.760000000000002</v>
      </c>
      <c r="P77">
        <v>18</v>
      </c>
      <c r="Q77">
        <v>24</v>
      </c>
      <c r="R77">
        <v>0</v>
      </c>
      <c r="S77">
        <v>830</v>
      </c>
      <c r="T77">
        <v>830</v>
      </c>
      <c r="U77">
        <f t="shared" si="18"/>
        <v>0</v>
      </c>
      <c r="V77">
        <v>1</v>
      </c>
      <c r="W77">
        <v>2</v>
      </c>
      <c r="X77" t="s">
        <v>73</v>
      </c>
      <c r="Y77">
        <v>1</v>
      </c>
      <c r="AA77" s="1">
        <v>4</v>
      </c>
      <c r="AC77" s="1">
        <v>5</v>
      </c>
      <c r="AD77" s="1">
        <v>4</v>
      </c>
      <c r="AE77" s="1">
        <v>2</v>
      </c>
      <c r="AF77" t="s">
        <v>319</v>
      </c>
      <c r="AG77" t="s">
        <v>322</v>
      </c>
      <c r="AH77">
        <v>0</v>
      </c>
      <c r="AI77">
        <v>0</v>
      </c>
      <c r="AJ77">
        <v>0</v>
      </c>
      <c r="AK77">
        <v>3</v>
      </c>
      <c r="AL77">
        <v>0.26781704000000001</v>
      </c>
      <c r="AM77">
        <f>AVERAGE(AV77:BF77)</f>
        <v>0.21333333333333335</v>
      </c>
      <c r="AV77">
        <v>0.18</v>
      </c>
      <c r="AY77">
        <v>0.24</v>
      </c>
      <c r="BF77">
        <v>0.22</v>
      </c>
      <c r="BL77">
        <v>27</v>
      </c>
      <c r="BM77" s="4">
        <v>0</v>
      </c>
      <c r="BN77" s="4">
        <v>0</v>
      </c>
      <c r="BO77" s="4">
        <v>0</v>
      </c>
      <c r="BP77" s="4">
        <v>0</v>
      </c>
      <c r="BQ77" s="4">
        <v>1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1</v>
      </c>
      <c r="BX77" s="4">
        <v>0</v>
      </c>
      <c r="BY77" s="4">
        <v>0</v>
      </c>
      <c r="BZ77" s="4">
        <v>0</v>
      </c>
      <c r="CA77" s="4">
        <v>0</v>
      </c>
      <c r="CB77" s="4">
        <v>1</v>
      </c>
      <c r="CC77" s="4">
        <v>1</v>
      </c>
      <c r="CD77" s="4">
        <v>0</v>
      </c>
      <c r="CE77" s="4">
        <v>0</v>
      </c>
    </row>
    <row r="78" spans="1:83" x14ac:dyDescent="0.2">
      <c r="A78" t="s">
        <v>323</v>
      </c>
      <c r="B78" t="s">
        <v>320</v>
      </c>
      <c r="C78" t="s">
        <v>321</v>
      </c>
      <c r="D78" s="6" t="s">
        <v>481</v>
      </c>
      <c r="E78">
        <v>38</v>
      </c>
      <c r="F78">
        <v>77</v>
      </c>
      <c r="G78" t="s">
        <v>559</v>
      </c>
      <c r="H78">
        <v>2014</v>
      </c>
      <c r="I78">
        <v>0</v>
      </c>
      <c r="J78">
        <v>0.8</v>
      </c>
      <c r="K78">
        <f t="shared" si="16"/>
        <v>87.5</v>
      </c>
      <c r="L78">
        <v>1</v>
      </c>
      <c r="M78" t="s">
        <v>72</v>
      </c>
      <c r="N78">
        <v>3</v>
      </c>
      <c r="O78">
        <v>18.760000000000002</v>
      </c>
      <c r="P78">
        <v>18</v>
      </c>
      <c r="Q78">
        <v>24</v>
      </c>
      <c r="R78">
        <v>0</v>
      </c>
      <c r="S78">
        <v>830</v>
      </c>
      <c r="T78">
        <v>830</v>
      </c>
      <c r="U78">
        <f t="shared" si="18"/>
        <v>0</v>
      </c>
      <c r="V78">
        <v>1</v>
      </c>
      <c r="W78">
        <v>2</v>
      </c>
      <c r="X78" t="s">
        <v>73</v>
      </c>
      <c r="Y78">
        <v>1</v>
      </c>
      <c r="AA78" s="1">
        <v>4</v>
      </c>
      <c r="AC78" s="1">
        <v>5</v>
      </c>
      <c r="AD78" s="1">
        <v>4</v>
      </c>
      <c r="AE78" s="1">
        <v>2</v>
      </c>
      <c r="AF78" t="s">
        <v>323</v>
      </c>
      <c r="AG78" t="s">
        <v>322</v>
      </c>
      <c r="AH78">
        <v>0</v>
      </c>
      <c r="AI78">
        <v>0</v>
      </c>
      <c r="AJ78">
        <v>0</v>
      </c>
      <c r="AK78">
        <v>3</v>
      </c>
      <c r="AL78">
        <v>9.2062110000000003E-2</v>
      </c>
      <c r="AM78">
        <f t="shared" ref="AM78:AM79" si="19">AVERAGE(AV78:BF78)</f>
        <v>7.3333333333333334E-2</v>
      </c>
      <c r="AV78">
        <v>0.06</v>
      </c>
      <c r="AY78">
        <v>0.1</v>
      </c>
      <c r="BF78">
        <v>0.06</v>
      </c>
      <c r="BL78">
        <v>27</v>
      </c>
      <c r="BM78" s="4">
        <v>0</v>
      </c>
      <c r="BN78" s="4">
        <v>0</v>
      </c>
      <c r="BO78" s="4">
        <v>0</v>
      </c>
      <c r="BP78" s="4">
        <v>0</v>
      </c>
      <c r="BQ78" s="4">
        <v>1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1</v>
      </c>
      <c r="BX78" s="4">
        <v>0</v>
      </c>
      <c r="BY78" s="4">
        <v>0</v>
      </c>
      <c r="BZ78" s="4">
        <v>0</v>
      </c>
      <c r="CA78" s="4">
        <v>0</v>
      </c>
      <c r="CB78" s="4">
        <v>1</v>
      </c>
      <c r="CC78" s="4">
        <v>1</v>
      </c>
      <c r="CD78" s="4">
        <v>0</v>
      </c>
      <c r="CE78" s="4">
        <v>0</v>
      </c>
    </row>
    <row r="79" spans="1:83" x14ac:dyDescent="0.2">
      <c r="A79" t="s">
        <v>324</v>
      </c>
      <c r="B79" t="s">
        <v>320</v>
      </c>
      <c r="C79" t="s">
        <v>321</v>
      </c>
      <c r="D79" s="6" t="s">
        <v>482</v>
      </c>
      <c r="E79">
        <v>38</v>
      </c>
      <c r="F79">
        <v>78</v>
      </c>
      <c r="G79" t="s">
        <v>560</v>
      </c>
      <c r="H79">
        <v>2014</v>
      </c>
      <c r="I79">
        <v>0</v>
      </c>
      <c r="J79">
        <v>0.8</v>
      </c>
      <c r="K79">
        <f t="shared" si="16"/>
        <v>87.5</v>
      </c>
      <c r="L79">
        <v>1</v>
      </c>
      <c r="M79" t="s">
        <v>72</v>
      </c>
      <c r="N79">
        <v>3</v>
      </c>
      <c r="O79">
        <v>18.760000000000002</v>
      </c>
      <c r="P79">
        <v>18</v>
      </c>
      <c r="Q79">
        <v>24</v>
      </c>
      <c r="R79">
        <v>0</v>
      </c>
      <c r="S79">
        <v>830</v>
      </c>
      <c r="T79">
        <v>830</v>
      </c>
      <c r="U79">
        <f t="shared" si="18"/>
        <v>0</v>
      </c>
      <c r="V79">
        <v>1</v>
      </c>
      <c r="W79">
        <v>2</v>
      </c>
      <c r="X79" t="s">
        <v>73</v>
      </c>
      <c r="Y79">
        <v>1</v>
      </c>
      <c r="AA79" s="1">
        <v>4</v>
      </c>
      <c r="AC79" s="1">
        <v>5</v>
      </c>
      <c r="AD79" s="1">
        <v>4</v>
      </c>
      <c r="AE79" s="1">
        <v>2</v>
      </c>
      <c r="AF79" t="s">
        <v>324</v>
      </c>
      <c r="AG79" t="s">
        <v>322</v>
      </c>
      <c r="AH79">
        <v>0</v>
      </c>
      <c r="AI79">
        <v>0</v>
      </c>
      <c r="AJ79">
        <v>0</v>
      </c>
      <c r="AK79">
        <v>3</v>
      </c>
      <c r="AL79">
        <v>0.22597063000000001</v>
      </c>
      <c r="AM79">
        <f t="shared" si="19"/>
        <v>0.18000000000000002</v>
      </c>
      <c r="AV79">
        <v>0.18</v>
      </c>
      <c r="AY79">
        <v>0.16</v>
      </c>
      <c r="BF79">
        <v>0.2</v>
      </c>
      <c r="BL79">
        <v>27</v>
      </c>
      <c r="BM79" s="4">
        <v>0</v>
      </c>
      <c r="BN79" s="4">
        <v>0</v>
      </c>
      <c r="BO79" s="4">
        <v>0</v>
      </c>
      <c r="BP79" s="4">
        <v>0</v>
      </c>
      <c r="BQ79" s="4">
        <v>1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1</v>
      </c>
      <c r="BX79" s="4">
        <v>0</v>
      </c>
      <c r="BY79" s="4">
        <v>0</v>
      </c>
      <c r="BZ79" s="4">
        <v>0</v>
      </c>
      <c r="CA79" s="4">
        <v>0</v>
      </c>
      <c r="CB79" s="4">
        <v>1</v>
      </c>
      <c r="CC79" s="4">
        <v>1</v>
      </c>
      <c r="CD79" s="4">
        <v>0</v>
      </c>
      <c r="CE79" s="4">
        <v>0</v>
      </c>
    </row>
    <row r="80" spans="1:83" x14ac:dyDescent="0.2">
      <c r="A80" t="s">
        <v>325</v>
      </c>
      <c r="B80" t="s">
        <v>326</v>
      </c>
      <c r="C80" t="s">
        <v>283</v>
      </c>
      <c r="D80" s="6">
        <v>49</v>
      </c>
      <c r="E80">
        <v>39</v>
      </c>
      <c r="F80">
        <v>79</v>
      </c>
      <c r="G80" t="s">
        <v>561</v>
      </c>
      <c r="H80">
        <v>2013</v>
      </c>
      <c r="I80">
        <v>0</v>
      </c>
      <c r="J80">
        <v>0.7</v>
      </c>
      <c r="K80">
        <f t="shared" si="16"/>
        <v>95.833333333333329</v>
      </c>
      <c r="L80">
        <v>1</v>
      </c>
      <c r="M80" t="s">
        <v>72</v>
      </c>
      <c r="N80">
        <v>3</v>
      </c>
      <c r="O80">
        <v>24.88</v>
      </c>
      <c r="P80">
        <v>18</v>
      </c>
      <c r="Q80">
        <v>56</v>
      </c>
      <c r="R80">
        <v>76</v>
      </c>
      <c r="S80">
        <v>302</v>
      </c>
      <c r="T80">
        <v>378</v>
      </c>
      <c r="U80">
        <f t="shared" ref="U80:U84" si="20">R80/T80*100</f>
        <v>20.105820105820104</v>
      </c>
      <c r="V80">
        <v>2</v>
      </c>
      <c r="W80">
        <v>2</v>
      </c>
      <c r="X80" t="s">
        <v>73</v>
      </c>
      <c r="Y80">
        <v>5</v>
      </c>
      <c r="AA80" s="1">
        <v>1</v>
      </c>
      <c r="AC80" s="1">
        <v>1</v>
      </c>
      <c r="AD80" s="1">
        <v>2</v>
      </c>
      <c r="AE80" s="1">
        <v>2</v>
      </c>
      <c r="AF80" t="s">
        <v>327</v>
      </c>
      <c r="AG80" t="s">
        <v>328</v>
      </c>
      <c r="AH80">
        <v>0</v>
      </c>
      <c r="AI80">
        <v>0</v>
      </c>
      <c r="AK80">
        <v>1</v>
      </c>
      <c r="AL80">
        <v>0.29299999999999998</v>
      </c>
      <c r="AM80">
        <v>0.29299999999999998</v>
      </c>
      <c r="AN80">
        <v>0.29299999999999998</v>
      </c>
      <c r="BL80">
        <v>32</v>
      </c>
      <c r="BM80" s="4">
        <v>0</v>
      </c>
      <c r="BN80" s="4">
        <v>0</v>
      </c>
      <c r="BO80" s="4">
        <v>0</v>
      </c>
      <c r="BP80" s="4">
        <v>0</v>
      </c>
      <c r="BQ80" s="4">
        <v>1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1</v>
      </c>
      <c r="CC80" s="4">
        <v>1</v>
      </c>
      <c r="CD80" s="4">
        <v>0</v>
      </c>
      <c r="CE80" s="4">
        <v>0</v>
      </c>
    </row>
    <row r="81" spans="1:83" x14ac:dyDescent="0.2">
      <c r="A81" t="s">
        <v>329</v>
      </c>
      <c r="B81" t="s">
        <v>330</v>
      </c>
      <c r="C81" t="s">
        <v>331</v>
      </c>
      <c r="D81" s="6" t="s">
        <v>483</v>
      </c>
      <c r="E81">
        <v>40</v>
      </c>
      <c r="F81">
        <v>80</v>
      </c>
      <c r="G81" t="s">
        <v>562</v>
      </c>
      <c r="H81">
        <v>2004</v>
      </c>
      <c r="I81">
        <v>0</v>
      </c>
      <c r="J81">
        <v>0.75</v>
      </c>
      <c r="K81">
        <f t="shared" si="16"/>
        <v>62.5</v>
      </c>
      <c r="L81">
        <v>1</v>
      </c>
      <c r="M81" t="s">
        <v>72</v>
      </c>
      <c r="N81">
        <v>3</v>
      </c>
      <c r="O81">
        <v>19.63</v>
      </c>
      <c r="P81">
        <v>18</v>
      </c>
      <c r="Q81">
        <v>24</v>
      </c>
      <c r="R81">
        <v>69</v>
      </c>
      <c r="S81">
        <v>210</v>
      </c>
      <c r="T81">
        <v>279</v>
      </c>
      <c r="U81">
        <f t="shared" si="20"/>
        <v>24.731182795698924</v>
      </c>
      <c r="V81">
        <v>2</v>
      </c>
      <c r="W81">
        <v>2</v>
      </c>
      <c r="X81" t="s">
        <v>73</v>
      </c>
      <c r="Y81">
        <v>5</v>
      </c>
      <c r="AA81" s="1">
        <v>4</v>
      </c>
      <c r="AC81" s="1">
        <v>5</v>
      </c>
      <c r="AD81" s="1">
        <v>1</v>
      </c>
      <c r="AE81" s="1">
        <v>2</v>
      </c>
      <c r="AF81" t="s">
        <v>332</v>
      </c>
      <c r="AG81" t="s">
        <v>333</v>
      </c>
      <c r="AH81">
        <v>0</v>
      </c>
      <c r="AI81">
        <v>0</v>
      </c>
      <c r="AJ81">
        <v>0</v>
      </c>
      <c r="AK81">
        <v>9</v>
      </c>
      <c r="AL81">
        <v>0.21725022999999999</v>
      </c>
      <c r="AM81">
        <f>AVERAGE(AT81:BK81)</f>
        <v>0.15555555555555556</v>
      </c>
      <c r="AT81">
        <v>0.21</v>
      </c>
      <c r="AV81">
        <v>0.28000000000000003</v>
      </c>
      <c r="AY81">
        <v>0.24</v>
      </c>
      <c r="BB81">
        <v>0.06</v>
      </c>
      <c r="BC81">
        <v>0.13</v>
      </c>
      <c r="BF81">
        <v>0.09</v>
      </c>
      <c r="BH81">
        <v>0.33</v>
      </c>
      <c r="BJ81">
        <v>-0.03</v>
      </c>
      <c r="BK81">
        <v>0.09</v>
      </c>
      <c r="BL81">
        <v>60</v>
      </c>
      <c r="BM81" s="4">
        <v>0</v>
      </c>
      <c r="BN81" s="4">
        <v>0</v>
      </c>
      <c r="BO81" s="4">
        <v>0</v>
      </c>
      <c r="BP81" s="4">
        <v>0</v>
      </c>
      <c r="BQ81" s="4">
        <v>1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>
        <v>0</v>
      </c>
      <c r="BY81" s="4">
        <v>1</v>
      </c>
      <c r="BZ81" s="4">
        <v>0</v>
      </c>
      <c r="CA81" s="4">
        <v>0</v>
      </c>
      <c r="CB81" s="4">
        <v>1</v>
      </c>
      <c r="CC81" s="4">
        <v>1</v>
      </c>
      <c r="CD81" s="4">
        <v>0</v>
      </c>
      <c r="CE81" s="4">
        <v>0</v>
      </c>
    </row>
    <row r="82" spans="1:83" x14ac:dyDescent="0.2">
      <c r="A82" t="s">
        <v>329</v>
      </c>
      <c r="B82" t="s">
        <v>330</v>
      </c>
      <c r="C82" t="s">
        <v>331</v>
      </c>
      <c r="D82" s="6" t="s">
        <v>484</v>
      </c>
      <c r="E82">
        <v>40</v>
      </c>
      <c r="F82">
        <v>81</v>
      </c>
      <c r="G82" t="s">
        <v>563</v>
      </c>
      <c r="H82">
        <v>2004</v>
      </c>
      <c r="I82">
        <v>0</v>
      </c>
      <c r="J82">
        <v>0.75</v>
      </c>
      <c r="K82">
        <f t="shared" si="16"/>
        <v>62.5</v>
      </c>
      <c r="L82">
        <v>1</v>
      </c>
      <c r="M82" t="s">
        <v>72</v>
      </c>
      <c r="N82">
        <v>3</v>
      </c>
      <c r="O82">
        <v>19.63</v>
      </c>
      <c r="P82">
        <v>18</v>
      </c>
      <c r="Q82">
        <v>24</v>
      </c>
      <c r="R82">
        <v>69</v>
      </c>
      <c r="S82">
        <v>210</v>
      </c>
      <c r="T82">
        <v>279</v>
      </c>
      <c r="U82">
        <f t="shared" si="20"/>
        <v>24.731182795698924</v>
      </c>
      <c r="V82">
        <v>2</v>
      </c>
      <c r="W82">
        <v>2</v>
      </c>
      <c r="X82" t="s">
        <v>73</v>
      </c>
      <c r="Y82">
        <v>5</v>
      </c>
      <c r="AA82" s="1">
        <v>4</v>
      </c>
      <c r="AC82" s="1">
        <v>5</v>
      </c>
      <c r="AD82" s="1">
        <v>1</v>
      </c>
      <c r="AE82" s="1">
        <v>2</v>
      </c>
      <c r="AF82" t="s">
        <v>334</v>
      </c>
      <c r="AG82" t="s">
        <v>335</v>
      </c>
      <c r="AH82">
        <v>0</v>
      </c>
      <c r="AI82">
        <v>0</v>
      </c>
      <c r="AJ82">
        <v>0</v>
      </c>
      <c r="AK82">
        <v>9</v>
      </c>
      <c r="AL82">
        <v>0.18000732999999999</v>
      </c>
      <c r="AM82">
        <f t="shared" ref="AM82:AM83" si="21">AVERAGE(AT82:BK82)</f>
        <v>0.12888888888888889</v>
      </c>
      <c r="AT82">
        <v>0.23</v>
      </c>
      <c r="AV82">
        <v>0.28000000000000003</v>
      </c>
      <c r="AY82">
        <v>0.31</v>
      </c>
      <c r="BB82">
        <v>0.06</v>
      </c>
      <c r="BC82">
        <v>0.17</v>
      </c>
      <c r="BF82">
        <v>-0.23</v>
      </c>
      <c r="BH82">
        <v>0.37</v>
      </c>
      <c r="BJ82">
        <v>-0.11</v>
      </c>
      <c r="BK82">
        <v>0.08</v>
      </c>
      <c r="BL82">
        <v>60</v>
      </c>
      <c r="BM82" s="4">
        <v>0</v>
      </c>
      <c r="BN82" s="4">
        <v>0</v>
      </c>
      <c r="BO82" s="4">
        <v>0</v>
      </c>
      <c r="BP82" s="4">
        <v>0</v>
      </c>
      <c r="BQ82" s="4">
        <v>1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1</v>
      </c>
      <c r="BZ82" s="4">
        <v>0</v>
      </c>
      <c r="CA82" s="4">
        <v>0</v>
      </c>
      <c r="CB82" s="4">
        <v>1</v>
      </c>
      <c r="CC82" s="4">
        <v>1</v>
      </c>
      <c r="CD82" s="4">
        <v>0</v>
      </c>
      <c r="CE82" s="4">
        <v>0</v>
      </c>
    </row>
    <row r="83" spans="1:83" x14ac:dyDescent="0.2">
      <c r="A83" t="s">
        <v>329</v>
      </c>
      <c r="B83" t="s">
        <v>330</v>
      </c>
      <c r="C83" t="s">
        <v>331</v>
      </c>
      <c r="D83" s="6" t="s">
        <v>485</v>
      </c>
      <c r="E83">
        <v>40</v>
      </c>
      <c r="F83">
        <v>82</v>
      </c>
      <c r="G83" t="s">
        <v>564</v>
      </c>
      <c r="H83">
        <v>2004</v>
      </c>
      <c r="I83">
        <v>0</v>
      </c>
      <c r="J83">
        <v>0.75</v>
      </c>
      <c r="K83">
        <f t="shared" si="16"/>
        <v>62.5</v>
      </c>
      <c r="L83">
        <v>1</v>
      </c>
      <c r="M83" t="s">
        <v>72</v>
      </c>
      <c r="N83">
        <v>3</v>
      </c>
      <c r="O83">
        <v>19.63</v>
      </c>
      <c r="P83">
        <v>18</v>
      </c>
      <c r="Q83">
        <v>24</v>
      </c>
      <c r="R83">
        <v>69</v>
      </c>
      <c r="S83">
        <v>210</v>
      </c>
      <c r="T83">
        <v>279</v>
      </c>
      <c r="U83">
        <f t="shared" si="20"/>
        <v>24.731182795698924</v>
      </c>
      <c r="V83">
        <v>2</v>
      </c>
      <c r="W83">
        <v>2</v>
      </c>
      <c r="X83" t="s">
        <v>73</v>
      </c>
      <c r="Y83">
        <v>5</v>
      </c>
      <c r="AA83" s="1">
        <v>4</v>
      </c>
      <c r="AC83" s="1">
        <v>5</v>
      </c>
      <c r="AD83" s="1">
        <v>1</v>
      </c>
      <c r="AE83" s="1">
        <v>2</v>
      </c>
      <c r="AF83" t="s">
        <v>336</v>
      </c>
      <c r="AG83" t="s">
        <v>335</v>
      </c>
      <c r="AH83">
        <v>0</v>
      </c>
      <c r="AI83">
        <v>0</v>
      </c>
      <c r="AJ83">
        <v>0</v>
      </c>
      <c r="AK83">
        <v>9</v>
      </c>
      <c r="AL83">
        <v>0.44070759999999998</v>
      </c>
      <c r="AM83">
        <f t="shared" si="21"/>
        <v>0.31555555555555553</v>
      </c>
      <c r="AT83">
        <v>0.39</v>
      </c>
      <c r="AV83">
        <v>0.4</v>
      </c>
      <c r="AY83">
        <v>0.5</v>
      </c>
      <c r="BB83">
        <v>0.13</v>
      </c>
      <c r="BC83">
        <v>0.32</v>
      </c>
      <c r="BF83">
        <v>0.38</v>
      </c>
      <c r="BH83">
        <v>0.38</v>
      </c>
      <c r="BJ83">
        <v>0.06</v>
      </c>
      <c r="BK83">
        <v>0.28000000000000003</v>
      </c>
      <c r="BL83">
        <v>60</v>
      </c>
      <c r="BM83" s="4">
        <v>0</v>
      </c>
      <c r="BN83" s="4">
        <v>0</v>
      </c>
      <c r="BO83" s="4">
        <v>0</v>
      </c>
      <c r="BP83" s="4">
        <v>0</v>
      </c>
      <c r="BQ83" s="4">
        <v>1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0</v>
      </c>
      <c r="BY83" s="4">
        <v>1</v>
      </c>
      <c r="BZ83" s="4">
        <v>0</v>
      </c>
      <c r="CA83" s="4">
        <v>0</v>
      </c>
      <c r="CB83" s="4">
        <v>1</v>
      </c>
      <c r="CC83" s="4">
        <v>1</v>
      </c>
      <c r="CD83" s="4">
        <v>0</v>
      </c>
      <c r="CE83" s="4">
        <v>0</v>
      </c>
    </row>
    <row r="84" spans="1:83" x14ac:dyDescent="0.2">
      <c r="A84" t="s">
        <v>337</v>
      </c>
      <c r="B84" t="s">
        <v>338</v>
      </c>
      <c r="C84" t="s">
        <v>283</v>
      </c>
      <c r="D84" s="6">
        <v>51</v>
      </c>
      <c r="E84">
        <v>41</v>
      </c>
      <c r="F84">
        <v>83</v>
      </c>
      <c r="G84" t="s">
        <v>565</v>
      </c>
      <c r="H84">
        <v>2005</v>
      </c>
      <c r="I84">
        <v>0</v>
      </c>
      <c r="J84">
        <v>0.65</v>
      </c>
      <c r="K84">
        <f t="shared" si="16"/>
        <v>95.833333333333329</v>
      </c>
      <c r="L84">
        <v>1</v>
      </c>
      <c r="M84" t="s">
        <v>72</v>
      </c>
      <c r="N84">
        <v>3</v>
      </c>
      <c r="O84">
        <v>20.92</v>
      </c>
      <c r="P84">
        <v>18</v>
      </c>
      <c r="Q84">
        <v>34</v>
      </c>
      <c r="R84">
        <v>172</v>
      </c>
      <c r="S84">
        <v>143</v>
      </c>
      <c r="T84">
        <v>315</v>
      </c>
      <c r="U84">
        <f t="shared" si="20"/>
        <v>54.603174603174601</v>
      </c>
      <c r="V84">
        <v>4</v>
      </c>
      <c r="W84">
        <v>2</v>
      </c>
      <c r="X84" t="s">
        <v>73</v>
      </c>
      <c r="Y84">
        <v>1</v>
      </c>
      <c r="AA84" s="1">
        <v>1</v>
      </c>
      <c r="AC84" s="1">
        <v>1</v>
      </c>
      <c r="AD84" s="1">
        <v>2</v>
      </c>
      <c r="AE84" s="1">
        <v>1</v>
      </c>
      <c r="AF84" t="s">
        <v>83</v>
      </c>
      <c r="AG84" s="7" t="s">
        <v>108</v>
      </c>
      <c r="AH84">
        <v>0</v>
      </c>
      <c r="AI84">
        <v>0</v>
      </c>
      <c r="AK84">
        <v>1</v>
      </c>
      <c r="AL84">
        <v>0.17</v>
      </c>
      <c r="AM84">
        <v>0.17</v>
      </c>
      <c r="AN84">
        <v>0.17</v>
      </c>
      <c r="BL84">
        <v>70</v>
      </c>
      <c r="BM84" s="4">
        <v>0</v>
      </c>
      <c r="BN84" s="4">
        <v>0</v>
      </c>
      <c r="BO84" s="4">
        <v>0</v>
      </c>
      <c r="BP84" s="4">
        <v>0</v>
      </c>
      <c r="BQ84" s="4">
        <v>1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1</v>
      </c>
      <c r="CC84" s="4">
        <v>0</v>
      </c>
      <c r="CD84" s="4">
        <v>0</v>
      </c>
      <c r="CE84" s="4">
        <v>0</v>
      </c>
    </row>
    <row r="85" spans="1:83" x14ac:dyDescent="0.2">
      <c r="A85" t="s">
        <v>214</v>
      </c>
      <c r="B85" t="s">
        <v>215</v>
      </c>
      <c r="C85" t="s">
        <v>216</v>
      </c>
      <c r="D85" s="6">
        <v>52</v>
      </c>
      <c r="E85">
        <v>42</v>
      </c>
      <c r="F85">
        <v>84</v>
      </c>
      <c r="G85" t="s">
        <v>566</v>
      </c>
      <c r="H85">
        <v>2018</v>
      </c>
      <c r="I85">
        <v>1</v>
      </c>
      <c r="J85">
        <v>1</v>
      </c>
      <c r="K85">
        <f t="shared" si="16"/>
        <v>87.5</v>
      </c>
      <c r="L85">
        <v>2</v>
      </c>
      <c r="M85" t="s">
        <v>92</v>
      </c>
      <c r="N85">
        <v>4</v>
      </c>
      <c r="O85" s="4">
        <v>15.78</v>
      </c>
      <c r="P85">
        <v>13</v>
      </c>
      <c r="Q85">
        <v>19</v>
      </c>
      <c r="R85">
        <v>314</v>
      </c>
      <c r="S85">
        <v>255</v>
      </c>
      <c r="T85">
        <v>571</v>
      </c>
      <c r="U85">
        <f>R85/T85*100</f>
        <v>54.991243432574436</v>
      </c>
      <c r="V85">
        <v>4</v>
      </c>
      <c r="W85">
        <v>6</v>
      </c>
      <c r="X85" t="s">
        <v>66</v>
      </c>
      <c r="Y85">
        <v>7</v>
      </c>
      <c r="Z85">
        <v>4</v>
      </c>
      <c r="AA85">
        <v>6</v>
      </c>
      <c r="AC85">
        <v>6</v>
      </c>
      <c r="AD85">
        <v>4</v>
      </c>
      <c r="AE85">
        <v>4</v>
      </c>
      <c r="AF85" t="s">
        <v>217</v>
      </c>
      <c r="AG85" t="s">
        <v>218</v>
      </c>
      <c r="AH85">
        <v>0</v>
      </c>
      <c r="AI85">
        <v>0</v>
      </c>
      <c r="AJ85">
        <v>1</v>
      </c>
      <c r="AK85">
        <f>COUNT(AO85:AS85)</f>
        <v>3</v>
      </c>
      <c r="AL85">
        <v>0.49378767000000001</v>
      </c>
      <c r="AM85" s="4">
        <f>AVERAGE(AO85:AQ85)</f>
        <v>0.39333333333333331</v>
      </c>
      <c r="AN85" s="4"/>
      <c r="AO85" s="4">
        <v>0.43</v>
      </c>
      <c r="AP85" s="4">
        <v>0.33</v>
      </c>
      <c r="AQ85" s="4">
        <v>0.42</v>
      </c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5">
        <v>28</v>
      </c>
      <c r="BM85" s="4">
        <v>1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1</v>
      </c>
      <c r="BV85" s="4">
        <v>0</v>
      </c>
      <c r="BW85" s="4">
        <v>1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1</v>
      </c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1D3D8-CD66-DE4A-B642-C04DD33769B8}">
  <dimension ref="A1:CE26"/>
  <sheetViews>
    <sheetView topLeftCell="AE1" workbookViewId="0">
      <selection activeCell="AS27" sqref="AS27"/>
    </sheetView>
  </sheetViews>
  <sheetFormatPr baseColWidth="10" defaultRowHeight="16" x14ac:dyDescent="0.2"/>
  <sheetData>
    <row r="1" spans="1:83" x14ac:dyDescent="0.2">
      <c r="A1" s="1" t="s">
        <v>0</v>
      </c>
      <c r="B1" s="1" t="s">
        <v>1</v>
      </c>
      <c r="C1" s="1" t="s">
        <v>2</v>
      </c>
      <c r="D1" s="1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486</v>
      </c>
      <c r="L1" s="1" t="s">
        <v>10</v>
      </c>
      <c r="M1" s="1" t="s">
        <v>11</v>
      </c>
      <c r="N1" s="1" t="s">
        <v>12</v>
      </c>
      <c r="O1" s="2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442</v>
      </c>
      <c r="AM1" s="1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1" t="s">
        <v>61</v>
      </c>
      <c r="BM1" s="12" t="s">
        <v>571</v>
      </c>
      <c r="BN1" s="12" t="s">
        <v>572</v>
      </c>
      <c r="BO1" s="12" t="s">
        <v>573</v>
      </c>
      <c r="BP1" s="12" t="s">
        <v>574</v>
      </c>
      <c r="BQ1" s="12" t="s">
        <v>575</v>
      </c>
      <c r="BR1" s="12" t="s">
        <v>576</v>
      </c>
      <c r="BS1" s="12" t="s">
        <v>577</v>
      </c>
      <c r="BT1" s="12" t="s">
        <v>578</v>
      </c>
      <c r="BU1" s="12" t="s">
        <v>579</v>
      </c>
      <c r="BV1" s="12" t="s">
        <v>580</v>
      </c>
      <c r="BW1" s="12" t="s">
        <v>581</v>
      </c>
      <c r="BX1" s="12" t="s">
        <v>582</v>
      </c>
      <c r="BY1" s="12" t="s">
        <v>583</v>
      </c>
      <c r="BZ1" s="12" t="s">
        <v>584</v>
      </c>
      <c r="CA1" s="12" t="s">
        <v>585</v>
      </c>
      <c r="CB1" s="12" t="s">
        <v>586</v>
      </c>
      <c r="CC1" s="12" t="s">
        <v>587</v>
      </c>
      <c r="CD1" s="12" t="s">
        <v>588</v>
      </c>
      <c r="CE1" s="12" t="s">
        <v>589</v>
      </c>
    </row>
    <row r="2" spans="1:83" x14ac:dyDescent="0.2">
      <c r="A2" t="s">
        <v>62</v>
      </c>
      <c r="B2" t="s">
        <v>63</v>
      </c>
      <c r="C2" s="3" t="s">
        <v>64</v>
      </c>
      <c r="D2" s="6">
        <v>1</v>
      </c>
      <c r="E2">
        <v>1</v>
      </c>
      <c r="F2">
        <v>1</v>
      </c>
      <c r="G2" t="s">
        <v>487</v>
      </c>
      <c r="H2">
        <v>2014</v>
      </c>
      <c r="I2">
        <v>1</v>
      </c>
      <c r="K2">
        <v>16.666666666666657</v>
      </c>
      <c r="L2">
        <v>1</v>
      </c>
      <c r="M2" t="s">
        <v>65</v>
      </c>
      <c r="N2">
        <v>2</v>
      </c>
      <c r="O2" s="4">
        <v>33.17</v>
      </c>
      <c r="R2">
        <v>0</v>
      </c>
      <c r="S2">
        <v>150</v>
      </c>
      <c r="T2">
        <v>150</v>
      </c>
      <c r="U2">
        <v>0</v>
      </c>
      <c r="V2">
        <v>1</v>
      </c>
      <c r="W2">
        <v>2</v>
      </c>
      <c r="X2" t="s">
        <v>66</v>
      </c>
      <c r="Y2">
        <v>7</v>
      </c>
      <c r="AA2">
        <v>7</v>
      </c>
      <c r="AC2">
        <v>3</v>
      </c>
      <c r="AD2">
        <v>1</v>
      </c>
      <c r="AE2">
        <v>1</v>
      </c>
      <c r="AF2" t="s">
        <v>67</v>
      </c>
      <c r="AG2" t="s">
        <v>68</v>
      </c>
      <c r="AH2">
        <v>0</v>
      </c>
      <c r="AI2">
        <v>0</v>
      </c>
      <c r="AJ2">
        <v>0</v>
      </c>
      <c r="AK2">
        <v>15</v>
      </c>
      <c r="AL2" s="13">
        <v>0.82331803999999997</v>
      </c>
      <c r="AM2" s="4">
        <v>0.57553333333333323</v>
      </c>
      <c r="AN2" s="4"/>
      <c r="AO2" s="4">
        <v>0.89</v>
      </c>
      <c r="AP2" s="4">
        <v>0.92</v>
      </c>
      <c r="AQ2" s="4">
        <v>0.36</v>
      </c>
      <c r="AR2" s="4">
        <v>0.2</v>
      </c>
      <c r="AS2" s="4">
        <v>0.25</v>
      </c>
      <c r="AT2" s="4">
        <v>0.60899999999999999</v>
      </c>
      <c r="AU2" s="4">
        <v>0.25800000000000001</v>
      </c>
      <c r="AV2" s="4">
        <v>0.76100000000000001</v>
      </c>
      <c r="AW2" s="4">
        <v>0.79200000000000004</v>
      </c>
      <c r="AX2" s="4">
        <v>0.56899999999999995</v>
      </c>
      <c r="AY2" s="4">
        <v>0.77700000000000002</v>
      </c>
      <c r="AZ2" s="4"/>
      <c r="BA2" s="4">
        <v>0.61099999999999999</v>
      </c>
      <c r="BB2" s="4">
        <v>0.67500000000000004</v>
      </c>
      <c r="BC2" s="4">
        <v>0.83399999999999996</v>
      </c>
      <c r="BD2" s="4">
        <v>0.70099999999999996</v>
      </c>
      <c r="BE2" s="4"/>
      <c r="BF2" s="4">
        <v>0.78100000000000003</v>
      </c>
      <c r="BG2" s="4"/>
      <c r="BH2" s="4">
        <v>0.39400000000000002</v>
      </c>
      <c r="BI2" s="4">
        <v>0.63400000000000001</v>
      </c>
      <c r="BJ2" s="4">
        <v>0.06</v>
      </c>
      <c r="BK2" s="4">
        <v>0.17699999999999999</v>
      </c>
      <c r="BL2" t="s">
        <v>69</v>
      </c>
      <c r="BM2" s="4">
        <v>0</v>
      </c>
      <c r="BN2" s="4">
        <v>0</v>
      </c>
      <c r="BO2" s="4">
        <v>1</v>
      </c>
      <c r="BP2" s="4">
        <v>0</v>
      </c>
      <c r="BQ2" s="4">
        <v>1</v>
      </c>
      <c r="BR2" s="4">
        <v>0</v>
      </c>
      <c r="BS2" s="4">
        <v>0</v>
      </c>
      <c r="BT2" s="4">
        <v>0</v>
      </c>
      <c r="BU2" s="4">
        <v>0</v>
      </c>
      <c r="BV2" s="4">
        <v>0</v>
      </c>
      <c r="BW2" s="4">
        <v>0</v>
      </c>
      <c r="BX2" s="4">
        <v>0</v>
      </c>
      <c r="BY2" s="4">
        <v>1</v>
      </c>
      <c r="BZ2" s="4">
        <v>0</v>
      </c>
      <c r="CA2" s="4">
        <v>1</v>
      </c>
      <c r="CB2" s="4">
        <v>0</v>
      </c>
      <c r="CC2" s="4">
        <v>0</v>
      </c>
      <c r="CD2" s="4">
        <v>0</v>
      </c>
      <c r="CE2" s="4">
        <v>0</v>
      </c>
    </row>
    <row r="3" spans="1:83" x14ac:dyDescent="0.2">
      <c r="B3" t="s">
        <v>70</v>
      </c>
      <c r="C3" t="s">
        <v>71</v>
      </c>
      <c r="D3" s="6">
        <v>3</v>
      </c>
      <c r="E3">
        <v>2</v>
      </c>
      <c r="F3">
        <v>2</v>
      </c>
      <c r="G3" t="s">
        <v>488</v>
      </c>
      <c r="H3">
        <v>2007</v>
      </c>
      <c r="I3">
        <v>1</v>
      </c>
      <c r="K3">
        <v>83.333333333333343</v>
      </c>
      <c r="L3">
        <v>1</v>
      </c>
      <c r="M3" t="s">
        <v>72</v>
      </c>
      <c r="N3">
        <v>3</v>
      </c>
      <c r="O3" s="4">
        <v>19.3</v>
      </c>
      <c r="P3">
        <v>17</v>
      </c>
      <c r="Q3">
        <v>51</v>
      </c>
      <c r="R3">
        <v>0</v>
      </c>
      <c r="S3">
        <v>382</v>
      </c>
      <c r="T3">
        <v>382</v>
      </c>
      <c r="U3">
        <v>0</v>
      </c>
      <c r="V3">
        <v>1</v>
      </c>
      <c r="W3">
        <v>2</v>
      </c>
      <c r="X3" t="s">
        <v>73</v>
      </c>
      <c r="Y3">
        <v>1</v>
      </c>
      <c r="AA3">
        <v>5</v>
      </c>
      <c r="AC3">
        <v>5</v>
      </c>
      <c r="AD3">
        <v>1</v>
      </c>
      <c r="AE3">
        <v>1</v>
      </c>
      <c r="AF3" t="s">
        <v>74</v>
      </c>
      <c r="AG3" t="s">
        <v>75</v>
      </c>
      <c r="AH3">
        <v>0</v>
      </c>
      <c r="AI3">
        <v>0</v>
      </c>
      <c r="AJ3">
        <v>0</v>
      </c>
      <c r="AK3">
        <v>4</v>
      </c>
      <c r="AL3">
        <v>0.51149979000000001</v>
      </c>
      <c r="AM3" s="4">
        <v>0.39250000000000002</v>
      </c>
      <c r="AN3" s="4"/>
      <c r="AO3" s="4"/>
      <c r="AP3" s="4"/>
      <c r="AQ3" s="4"/>
      <c r="AR3" s="4"/>
      <c r="AS3" s="4"/>
      <c r="AT3" s="4"/>
      <c r="AU3" s="4"/>
      <c r="AV3" s="4">
        <v>0.35</v>
      </c>
      <c r="AW3" s="4"/>
      <c r="AX3" s="4"/>
      <c r="AY3" s="4">
        <v>0.49</v>
      </c>
      <c r="AZ3" s="4"/>
      <c r="BA3" s="4"/>
      <c r="BB3" s="4"/>
      <c r="BC3" s="4"/>
      <c r="BD3" s="4"/>
      <c r="BE3" s="4"/>
      <c r="BF3" s="4">
        <v>0.39</v>
      </c>
      <c r="BG3" s="4"/>
      <c r="BH3" s="4">
        <v>0.34</v>
      </c>
      <c r="BI3" s="4"/>
      <c r="BJ3" s="4"/>
      <c r="BK3" s="4"/>
      <c r="BL3">
        <v>83</v>
      </c>
      <c r="BM3" s="4">
        <v>0</v>
      </c>
      <c r="BN3" s="4">
        <v>0</v>
      </c>
      <c r="BO3" s="4">
        <v>1</v>
      </c>
      <c r="BP3" s="4">
        <v>0</v>
      </c>
      <c r="BQ3" s="4">
        <v>1</v>
      </c>
      <c r="BR3" s="4">
        <v>0</v>
      </c>
      <c r="BS3" s="4">
        <v>0</v>
      </c>
      <c r="BT3" s="4">
        <v>0</v>
      </c>
      <c r="BU3" s="4">
        <v>0</v>
      </c>
      <c r="BV3" s="4">
        <v>0</v>
      </c>
      <c r="BW3" s="4">
        <v>0</v>
      </c>
      <c r="BX3" s="4">
        <v>0</v>
      </c>
      <c r="BY3" s="4">
        <v>1</v>
      </c>
      <c r="BZ3" s="4">
        <v>0</v>
      </c>
      <c r="CA3" s="4">
        <v>0</v>
      </c>
      <c r="CB3" s="4">
        <v>1</v>
      </c>
      <c r="CC3" s="4">
        <v>0</v>
      </c>
      <c r="CD3" s="4">
        <v>0</v>
      </c>
      <c r="CE3" s="4">
        <v>0</v>
      </c>
    </row>
    <row r="4" spans="1:83" x14ac:dyDescent="0.2">
      <c r="B4" t="s">
        <v>76</v>
      </c>
      <c r="C4" t="s">
        <v>77</v>
      </c>
      <c r="D4" s="6">
        <v>4</v>
      </c>
      <c r="E4">
        <v>3</v>
      </c>
      <c r="F4">
        <v>3</v>
      </c>
      <c r="G4" t="s">
        <v>489</v>
      </c>
      <c r="H4">
        <v>2013</v>
      </c>
      <c r="I4">
        <v>1</v>
      </c>
      <c r="K4">
        <v>37.5</v>
      </c>
      <c r="L4">
        <v>1</v>
      </c>
      <c r="M4" t="s">
        <v>78</v>
      </c>
      <c r="N4">
        <v>4</v>
      </c>
      <c r="O4" s="4">
        <v>40.299999999999997</v>
      </c>
      <c r="P4">
        <v>18</v>
      </c>
      <c r="Q4">
        <v>67</v>
      </c>
      <c r="R4">
        <v>28</v>
      </c>
      <c r="S4">
        <v>78</v>
      </c>
      <c r="T4">
        <v>106</v>
      </c>
      <c r="U4">
        <v>26.415094339622641</v>
      </c>
      <c r="V4">
        <v>2</v>
      </c>
      <c r="W4">
        <v>3</v>
      </c>
      <c r="X4" t="s">
        <v>66</v>
      </c>
      <c r="Y4">
        <v>7</v>
      </c>
      <c r="AA4">
        <v>5</v>
      </c>
      <c r="AC4">
        <v>4</v>
      </c>
      <c r="AD4">
        <v>1</v>
      </c>
      <c r="AE4">
        <v>1</v>
      </c>
      <c r="AF4" t="s">
        <v>67</v>
      </c>
      <c r="AG4" t="s">
        <v>79</v>
      </c>
      <c r="AH4">
        <v>0</v>
      </c>
      <c r="AI4">
        <v>0</v>
      </c>
      <c r="AJ4">
        <v>0</v>
      </c>
      <c r="AK4">
        <v>15</v>
      </c>
      <c r="AL4">
        <v>0.65159469999999997</v>
      </c>
      <c r="AM4" s="4">
        <v>0.45533333333333326</v>
      </c>
      <c r="AN4" s="4"/>
      <c r="AO4" s="4"/>
      <c r="AP4" s="4"/>
      <c r="AQ4" s="4"/>
      <c r="AR4" s="4"/>
      <c r="AS4" s="4"/>
      <c r="AT4" s="4">
        <v>0.69</v>
      </c>
      <c r="AU4" s="4">
        <v>0.32</v>
      </c>
      <c r="AV4" s="4">
        <v>0.56000000000000005</v>
      </c>
      <c r="AW4" s="4">
        <v>0.5</v>
      </c>
      <c r="AX4" s="4">
        <v>0.57999999999999996</v>
      </c>
      <c r="AY4" s="4">
        <v>0.46</v>
      </c>
      <c r="AZ4" s="4"/>
      <c r="BA4" s="4">
        <v>0.36</v>
      </c>
      <c r="BB4" s="4">
        <v>0.5</v>
      </c>
      <c r="BC4" s="4">
        <v>0.44</v>
      </c>
      <c r="BD4" s="4">
        <v>0.42</v>
      </c>
      <c r="BE4" s="4"/>
      <c r="BF4" s="4">
        <v>0.42</v>
      </c>
      <c r="BG4" s="4"/>
      <c r="BH4" s="4">
        <v>0.43</v>
      </c>
      <c r="BI4" s="4">
        <v>0.41</v>
      </c>
      <c r="BJ4" s="4">
        <v>0.52</v>
      </c>
      <c r="BK4" s="4">
        <v>0.22</v>
      </c>
      <c r="BL4">
        <v>119</v>
      </c>
      <c r="BM4" s="4">
        <v>0</v>
      </c>
      <c r="BN4" s="4">
        <v>1</v>
      </c>
      <c r="BO4" s="4">
        <v>1</v>
      </c>
      <c r="BP4" s="4">
        <v>0</v>
      </c>
      <c r="BQ4" s="4">
        <v>0</v>
      </c>
      <c r="BR4" s="4">
        <v>1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0</v>
      </c>
      <c r="BY4" s="4">
        <v>1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</row>
    <row r="5" spans="1:83" x14ac:dyDescent="0.2">
      <c r="B5" t="s">
        <v>119</v>
      </c>
      <c r="C5" t="s">
        <v>120</v>
      </c>
      <c r="D5" s="6">
        <v>14</v>
      </c>
      <c r="E5">
        <v>12</v>
      </c>
      <c r="F5">
        <v>12</v>
      </c>
      <c r="G5" t="s">
        <v>498</v>
      </c>
      <c r="H5">
        <v>2014</v>
      </c>
      <c r="I5">
        <v>1</v>
      </c>
      <c r="K5">
        <v>75</v>
      </c>
      <c r="L5">
        <v>1</v>
      </c>
      <c r="M5" t="s">
        <v>121</v>
      </c>
      <c r="N5">
        <v>2</v>
      </c>
      <c r="O5" s="4">
        <v>21.53</v>
      </c>
      <c r="P5">
        <v>18</v>
      </c>
      <c r="Q5">
        <v>25</v>
      </c>
      <c r="R5">
        <v>140</v>
      </c>
      <c r="S5">
        <v>164</v>
      </c>
      <c r="T5">
        <v>304</v>
      </c>
      <c r="U5">
        <v>46.05263157894737</v>
      </c>
      <c r="V5">
        <v>2</v>
      </c>
      <c r="W5">
        <v>2</v>
      </c>
      <c r="X5" t="s">
        <v>66</v>
      </c>
      <c r="Y5">
        <v>7</v>
      </c>
      <c r="Z5">
        <v>2</v>
      </c>
      <c r="AA5">
        <v>5</v>
      </c>
      <c r="AC5">
        <v>5</v>
      </c>
      <c r="AD5">
        <v>1</v>
      </c>
      <c r="AE5">
        <v>3</v>
      </c>
      <c r="AF5" t="s">
        <v>122</v>
      </c>
      <c r="AG5" t="s">
        <v>123</v>
      </c>
      <c r="AH5">
        <v>1</v>
      </c>
      <c r="AI5">
        <v>0</v>
      </c>
      <c r="AJ5">
        <v>0</v>
      </c>
      <c r="AK5">
        <v>5</v>
      </c>
      <c r="AL5">
        <v>0.48046297999999998</v>
      </c>
      <c r="AM5" s="4">
        <v>0.36</v>
      </c>
      <c r="AN5" s="4"/>
      <c r="AO5" s="4">
        <v>0.44</v>
      </c>
      <c r="AP5" s="4"/>
      <c r="AQ5" s="4"/>
      <c r="AR5" s="4"/>
      <c r="AS5" s="4"/>
      <c r="AT5" s="4"/>
      <c r="AU5" s="4"/>
      <c r="AV5" s="4">
        <v>0.37</v>
      </c>
      <c r="AW5" s="4">
        <v>0.44</v>
      </c>
      <c r="AX5" s="4"/>
      <c r="AY5" s="4">
        <v>0.37</v>
      </c>
      <c r="AZ5" s="4"/>
      <c r="BA5" s="4"/>
      <c r="BB5" s="4"/>
      <c r="BC5" s="4"/>
      <c r="BD5" s="4"/>
      <c r="BE5" s="4"/>
      <c r="BF5" s="4">
        <v>0.21</v>
      </c>
      <c r="BG5" s="4"/>
      <c r="BH5" s="4">
        <v>0.41</v>
      </c>
      <c r="BI5" s="4"/>
      <c r="BJ5" s="4"/>
      <c r="BK5" s="4"/>
      <c r="BL5">
        <v>1386</v>
      </c>
      <c r="BM5" s="4">
        <v>0</v>
      </c>
      <c r="BN5" s="4">
        <v>0</v>
      </c>
      <c r="BO5" s="4">
        <v>1</v>
      </c>
      <c r="BP5" s="4">
        <v>0</v>
      </c>
      <c r="BQ5" s="4">
        <v>1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0</v>
      </c>
      <c r="BY5" s="4">
        <v>1</v>
      </c>
      <c r="BZ5" s="4">
        <v>0</v>
      </c>
      <c r="CA5" s="4">
        <v>1</v>
      </c>
      <c r="CB5" s="4">
        <v>0</v>
      </c>
      <c r="CC5" s="4">
        <v>0</v>
      </c>
      <c r="CD5" s="4">
        <v>1</v>
      </c>
      <c r="CE5" s="4">
        <v>0</v>
      </c>
    </row>
    <row r="6" spans="1:83" x14ac:dyDescent="0.2">
      <c r="A6" t="s">
        <v>133</v>
      </c>
      <c r="B6" t="s">
        <v>134</v>
      </c>
      <c r="C6" t="s">
        <v>135</v>
      </c>
      <c r="D6" s="6" t="s">
        <v>136</v>
      </c>
      <c r="E6">
        <v>14</v>
      </c>
      <c r="F6">
        <v>15</v>
      </c>
      <c r="G6" t="s">
        <v>501</v>
      </c>
      <c r="H6">
        <v>2011</v>
      </c>
      <c r="I6">
        <v>1</v>
      </c>
      <c r="K6">
        <v>37.5</v>
      </c>
      <c r="L6">
        <v>1</v>
      </c>
      <c r="M6" t="s">
        <v>137</v>
      </c>
      <c r="N6">
        <v>4</v>
      </c>
      <c r="O6" s="4">
        <v>14.7</v>
      </c>
      <c r="P6">
        <v>12</v>
      </c>
      <c r="Q6">
        <v>18</v>
      </c>
      <c r="R6">
        <v>84</v>
      </c>
      <c r="S6">
        <v>138</v>
      </c>
      <c r="T6">
        <v>222</v>
      </c>
      <c r="U6">
        <v>37.837837837837839</v>
      </c>
      <c r="V6">
        <v>2</v>
      </c>
      <c r="W6">
        <v>6</v>
      </c>
      <c r="X6" t="s">
        <v>73</v>
      </c>
      <c r="Y6">
        <v>1</v>
      </c>
      <c r="AA6">
        <v>5</v>
      </c>
      <c r="AC6">
        <v>4</v>
      </c>
      <c r="AD6">
        <v>1</v>
      </c>
      <c r="AE6">
        <v>4</v>
      </c>
      <c r="AF6" t="s">
        <v>138</v>
      </c>
      <c r="AG6" t="s">
        <v>139</v>
      </c>
      <c r="AH6">
        <v>0</v>
      </c>
      <c r="AI6">
        <v>0</v>
      </c>
      <c r="AJ6">
        <v>0</v>
      </c>
      <c r="AK6">
        <v>15</v>
      </c>
      <c r="AL6">
        <v>0.60389377</v>
      </c>
      <c r="AM6" s="4">
        <v>0.42199999999999993</v>
      </c>
      <c r="AN6" s="4"/>
      <c r="AO6" s="4"/>
      <c r="AP6" s="4"/>
      <c r="AQ6" s="4"/>
      <c r="AR6" s="4"/>
      <c r="AS6" s="4"/>
      <c r="AT6" s="4">
        <v>0.51</v>
      </c>
      <c r="AU6" s="4">
        <v>0.45</v>
      </c>
      <c r="AV6" s="4">
        <v>0.48</v>
      </c>
      <c r="AW6" s="4">
        <v>0.48</v>
      </c>
      <c r="AX6" s="4">
        <v>0.42</v>
      </c>
      <c r="AY6" s="4">
        <v>0.56000000000000005</v>
      </c>
      <c r="AZ6" s="4"/>
      <c r="BA6" s="4">
        <v>0.44</v>
      </c>
      <c r="BB6" s="4">
        <v>0.37</v>
      </c>
      <c r="BC6" s="4">
        <v>0.46</v>
      </c>
      <c r="BD6" s="4">
        <v>0.39</v>
      </c>
      <c r="BE6" s="4"/>
      <c r="BF6" s="4">
        <v>0.42</v>
      </c>
      <c r="BG6" s="4"/>
      <c r="BH6" s="4">
        <v>0.48</v>
      </c>
      <c r="BI6" s="4">
        <v>0.23</v>
      </c>
      <c r="BJ6" s="4">
        <v>0.27</v>
      </c>
      <c r="BK6" s="4">
        <v>0.37</v>
      </c>
      <c r="BL6" s="5">
        <v>475</v>
      </c>
      <c r="BM6" s="4">
        <v>1</v>
      </c>
      <c r="BN6" s="4">
        <v>0</v>
      </c>
      <c r="BO6" s="4">
        <v>1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1</v>
      </c>
      <c r="BV6" s="4">
        <v>0</v>
      </c>
      <c r="BW6" s="4">
        <v>0</v>
      </c>
      <c r="BX6" s="4">
        <v>0</v>
      </c>
      <c r="BY6" s="4">
        <v>1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1</v>
      </c>
    </row>
    <row r="7" spans="1:83" x14ac:dyDescent="0.2">
      <c r="A7" t="s">
        <v>140</v>
      </c>
      <c r="B7" t="s">
        <v>134</v>
      </c>
      <c r="C7" t="s">
        <v>135</v>
      </c>
      <c r="D7" s="6" t="s">
        <v>141</v>
      </c>
      <c r="E7">
        <v>14</v>
      </c>
      <c r="F7">
        <v>16</v>
      </c>
      <c r="G7" t="s">
        <v>502</v>
      </c>
      <c r="H7">
        <v>2011</v>
      </c>
      <c r="I7">
        <v>1</v>
      </c>
      <c r="K7">
        <v>37.5</v>
      </c>
      <c r="L7">
        <v>1</v>
      </c>
      <c r="M7" t="s">
        <v>137</v>
      </c>
      <c r="N7">
        <v>4</v>
      </c>
      <c r="O7" s="4">
        <v>14.7</v>
      </c>
      <c r="P7">
        <v>12</v>
      </c>
      <c r="Q7">
        <v>18</v>
      </c>
      <c r="R7">
        <v>84</v>
      </c>
      <c r="S7">
        <v>138</v>
      </c>
      <c r="T7">
        <v>222</v>
      </c>
      <c r="U7">
        <v>37.837837837837839</v>
      </c>
      <c r="V7">
        <v>2</v>
      </c>
      <c r="W7">
        <v>6</v>
      </c>
      <c r="X7" t="s">
        <v>73</v>
      </c>
      <c r="Y7">
        <v>1</v>
      </c>
      <c r="AA7">
        <v>5</v>
      </c>
      <c r="AC7">
        <v>4</v>
      </c>
      <c r="AD7">
        <v>1</v>
      </c>
      <c r="AE7">
        <v>4</v>
      </c>
      <c r="AF7" t="s">
        <v>142</v>
      </c>
      <c r="AG7" t="s">
        <v>139</v>
      </c>
      <c r="AH7">
        <v>0</v>
      </c>
      <c r="AI7">
        <v>0</v>
      </c>
      <c r="AJ7">
        <v>0</v>
      </c>
      <c r="AK7">
        <v>15</v>
      </c>
      <c r="AL7">
        <v>0.33676855999999999</v>
      </c>
      <c r="AM7" s="4">
        <v>0.23533333333333331</v>
      </c>
      <c r="AN7" s="4"/>
      <c r="AO7" s="4"/>
      <c r="AP7" s="4"/>
      <c r="AQ7" s="4"/>
      <c r="AR7" s="4"/>
      <c r="AS7" s="4"/>
      <c r="AT7" s="4">
        <v>0.28000000000000003</v>
      </c>
      <c r="AU7" s="4">
        <v>0.24</v>
      </c>
      <c r="AV7" s="4">
        <v>0.26</v>
      </c>
      <c r="AW7" s="4">
        <v>0.25</v>
      </c>
      <c r="AX7" s="4">
        <v>0.32</v>
      </c>
      <c r="AY7" s="4">
        <v>0.42</v>
      </c>
      <c r="AZ7" s="4"/>
      <c r="BA7" s="4">
        <v>0.28000000000000003</v>
      </c>
      <c r="BB7" s="4">
        <v>0.05</v>
      </c>
      <c r="BC7" s="4">
        <v>0.21</v>
      </c>
      <c r="BD7" s="4">
        <v>0.21</v>
      </c>
      <c r="BE7" s="4"/>
      <c r="BF7" s="4">
        <v>0.28000000000000003</v>
      </c>
      <c r="BG7" s="4"/>
      <c r="BH7" s="4">
        <v>0.38</v>
      </c>
      <c r="BI7" s="4">
        <v>0.02</v>
      </c>
      <c r="BJ7" s="4">
        <v>0.12</v>
      </c>
      <c r="BK7" s="4">
        <v>0.21</v>
      </c>
      <c r="BL7" s="5">
        <v>475</v>
      </c>
      <c r="BM7" s="4">
        <v>1</v>
      </c>
      <c r="BN7" s="4">
        <v>0</v>
      </c>
      <c r="BO7" s="4">
        <v>1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1</v>
      </c>
      <c r="BV7" s="4">
        <v>0</v>
      </c>
      <c r="BW7" s="4">
        <v>0</v>
      </c>
      <c r="BX7" s="4">
        <v>0</v>
      </c>
      <c r="BY7" s="4">
        <v>1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1</v>
      </c>
    </row>
    <row r="8" spans="1:83" x14ac:dyDescent="0.2">
      <c r="A8" t="s">
        <v>143</v>
      </c>
      <c r="B8" t="s">
        <v>134</v>
      </c>
      <c r="C8" t="s">
        <v>135</v>
      </c>
      <c r="D8" s="6" t="s">
        <v>144</v>
      </c>
      <c r="E8">
        <v>14</v>
      </c>
      <c r="F8">
        <v>17</v>
      </c>
      <c r="G8" t="s">
        <v>503</v>
      </c>
      <c r="H8">
        <v>2011</v>
      </c>
      <c r="I8">
        <v>1</v>
      </c>
      <c r="K8">
        <v>37.5</v>
      </c>
      <c r="L8">
        <v>1</v>
      </c>
      <c r="M8" t="s">
        <v>137</v>
      </c>
      <c r="N8">
        <v>4</v>
      </c>
      <c r="O8" s="4">
        <v>14.7</v>
      </c>
      <c r="P8">
        <v>12</v>
      </c>
      <c r="Q8">
        <v>18</v>
      </c>
      <c r="R8">
        <v>84</v>
      </c>
      <c r="S8">
        <v>138</v>
      </c>
      <c r="T8">
        <v>222</v>
      </c>
      <c r="U8">
        <v>37.837837837837839</v>
      </c>
      <c r="V8">
        <v>2</v>
      </c>
      <c r="W8">
        <v>6</v>
      </c>
      <c r="X8" t="s">
        <v>73</v>
      </c>
      <c r="Y8">
        <v>1</v>
      </c>
      <c r="AA8">
        <v>5</v>
      </c>
      <c r="AC8">
        <v>4</v>
      </c>
      <c r="AD8">
        <v>1</v>
      </c>
      <c r="AE8">
        <v>4</v>
      </c>
      <c r="AF8" t="s">
        <v>143</v>
      </c>
      <c r="AG8" t="s">
        <v>139</v>
      </c>
      <c r="AH8">
        <v>0</v>
      </c>
      <c r="AI8">
        <v>0</v>
      </c>
      <c r="AJ8">
        <v>0</v>
      </c>
      <c r="AK8">
        <v>15</v>
      </c>
      <c r="AL8">
        <v>0.39591770999999998</v>
      </c>
      <c r="AM8" s="4">
        <v>0.27666666666666673</v>
      </c>
      <c r="AN8" s="4"/>
      <c r="AO8" s="4"/>
      <c r="AP8" s="4"/>
      <c r="AQ8" s="4"/>
      <c r="AR8" s="4"/>
      <c r="AS8" s="4"/>
      <c r="AT8" s="4">
        <v>0.3</v>
      </c>
      <c r="AU8" s="4">
        <v>0.3</v>
      </c>
      <c r="AV8" s="4">
        <v>0.28999999999999998</v>
      </c>
      <c r="AW8" s="4">
        <v>0.24</v>
      </c>
      <c r="AX8" s="4">
        <v>0.34</v>
      </c>
      <c r="AY8" s="4">
        <v>0.34</v>
      </c>
      <c r="AZ8" s="4"/>
      <c r="BA8" s="4">
        <v>0.31</v>
      </c>
      <c r="BB8" s="4">
        <v>0.18</v>
      </c>
      <c r="BC8" s="4">
        <v>0.26</v>
      </c>
      <c r="BD8" s="4">
        <v>0.28000000000000003</v>
      </c>
      <c r="BE8" s="4"/>
      <c r="BF8" s="4">
        <v>0.35</v>
      </c>
      <c r="BG8" s="4"/>
      <c r="BH8" s="4">
        <v>0.37</v>
      </c>
      <c r="BI8" s="4">
        <v>0.2</v>
      </c>
      <c r="BJ8" s="4">
        <v>0.09</v>
      </c>
      <c r="BK8" s="4">
        <v>0.3</v>
      </c>
      <c r="BL8" s="5">
        <v>475</v>
      </c>
      <c r="BM8" s="4">
        <v>1</v>
      </c>
      <c r="BN8" s="4">
        <v>0</v>
      </c>
      <c r="BO8" s="4">
        <v>1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1</v>
      </c>
      <c r="BV8" s="4">
        <v>0</v>
      </c>
      <c r="BW8" s="4">
        <v>0</v>
      </c>
      <c r="BX8" s="4">
        <v>0</v>
      </c>
      <c r="BY8" s="4">
        <v>1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1</v>
      </c>
    </row>
    <row r="9" spans="1:83" x14ac:dyDescent="0.2">
      <c r="A9" t="s">
        <v>145</v>
      </c>
      <c r="B9" t="s">
        <v>134</v>
      </c>
      <c r="C9" t="s">
        <v>135</v>
      </c>
      <c r="D9" s="6" t="s">
        <v>146</v>
      </c>
      <c r="E9">
        <v>14</v>
      </c>
      <c r="F9">
        <v>18</v>
      </c>
      <c r="G9" t="s">
        <v>504</v>
      </c>
      <c r="H9">
        <v>2011</v>
      </c>
      <c r="I9">
        <v>1</v>
      </c>
      <c r="K9">
        <v>37.5</v>
      </c>
      <c r="L9">
        <v>1</v>
      </c>
      <c r="M9" t="s">
        <v>137</v>
      </c>
      <c r="N9">
        <v>4</v>
      </c>
      <c r="O9" s="4">
        <v>14.7</v>
      </c>
      <c r="P9">
        <v>12</v>
      </c>
      <c r="Q9">
        <v>18</v>
      </c>
      <c r="R9">
        <v>84</v>
      </c>
      <c r="S9">
        <v>138</v>
      </c>
      <c r="T9">
        <v>222</v>
      </c>
      <c r="U9">
        <v>37.837837837837839</v>
      </c>
      <c r="V9">
        <v>2</v>
      </c>
      <c r="W9">
        <v>6</v>
      </c>
      <c r="X9" t="s">
        <v>73</v>
      </c>
      <c r="Y9">
        <v>1</v>
      </c>
      <c r="AA9">
        <v>5</v>
      </c>
      <c r="AC9">
        <v>4</v>
      </c>
      <c r="AD9">
        <v>1</v>
      </c>
      <c r="AE9">
        <v>3</v>
      </c>
      <c r="AF9" t="s">
        <v>147</v>
      </c>
      <c r="AG9" t="s">
        <v>139</v>
      </c>
      <c r="AH9">
        <v>0</v>
      </c>
      <c r="AI9">
        <v>0</v>
      </c>
      <c r="AJ9">
        <v>0</v>
      </c>
      <c r="AK9">
        <v>15</v>
      </c>
      <c r="AL9">
        <v>0.37111323000000002</v>
      </c>
      <c r="AM9" s="4">
        <v>0.2593333333333333</v>
      </c>
      <c r="AN9" s="4"/>
      <c r="AO9" s="4"/>
      <c r="AP9" s="4"/>
      <c r="AQ9" s="4"/>
      <c r="AR9" s="4"/>
      <c r="AS9" s="4"/>
      <c r="AT9" s="4">
        <v>0.23</v>
      </c>
      <c r="AU9" s="4">
        <v>0.26</v>
      </c>
      <c r="AV9" s="4">
        <v>0.28000000000000003</v>
      </c>
      <c r="AW9" s="4">
        <v>0.45</v>
      </c>
      <c r="AX9" s="4">
        <v>0.43</v>
      </c>
      <c r="AY9" s="4">
        <v>0.3</v>
      </c>
      <c r="AZ9" s="4"/>
      <c r="BA9" s="4">
        <v>0.12</v>
      </c>
      <c r="BB9" s="4">
        <v>0.21</v>
      </c>
      <c r="BC9" s="4">
        <v>0.26</v>
      </c>
      <c r="BD9" s="4">
        <v>0.28999999999999998</v>
      </c>
      <c r="BE9" s="4"/>
      <c r="BF9" s="4">
        <v>0.22</v>
      </c>
      <c r="BG9" s="4"/>
      <c r="BH9" s="4">
        <v>0.34</v>
      </c>
      <c r="BI9" s="4">
        <v>0.01</v>
      </c>
      <c r="BJ9" s="4">
        <v>0.15</v>
      </c>
      <c r="BK9" s="4">
        <v>0.34</v>
      </c>
      <c r="BL9" s="5">
        <v>475</v>
      </c>
      <c r="BM9" s="4">
        <v>1</v>
      </c>
      <c r="BN9" s="4">
        <v>0</v>
      </c>
      <c r="BO9" s="4">
        <v>1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1</v>
      </c>
      <c r="BV9" s="4">
        <v>0</v>
      </c>
      <c r="BW9" s="4">
        <v>0</v>
      </c>
      <c r="BX9" s="4">
        <v>0</v>
      </c>
      <c r="BY9" s="4">
        <v>1</v>
      </c>
      <c r="BZ9" s="4">
        <v>0</v>
      </c>
      <c r="CA9" s="4">
        <v>0</v>
      </c>
      <c r="CB9" s="4">
        <v>0</v>
      </c>
      <c r="CC9" s="4">
        <v>0</v>
      </c>
      <c r="CD9" s="4">
        <v>1</v>
      </c>
      <c r="CE9" s="4">
        <v>0</v>
      </c>
    </row>
    <row r="10" spans="1:83" x14ac:dyDescent="0.2">
      <c r="A10" t="s">
        <v>148</v>
      </c>
      <c r="B10" t="s">
        <v>134</v>
      </c>
      <c r="C10" t="s">
        <v>135</v>
      </c>
      <c r="D10" s="6" t="s">
        <v>149</v>
      </c>
      <c r="E10">
        <v>14</v>
      </c>
      <c r="F10">
        <v>19</v>
      </c>
      <c r="G10" t="s">
        <v>505</v>
      </c>
      <c r="H10">
        <v>2011</v>
      </c>
      <c r="I10">
        <v>1</v>
      </c>
      <c r="K10">
        <v>37.5</v>
      </c>
      <c r="L10">
        <v>1</v>
      </c>
      <c r="M10" t="s">
        <v>137</v>
      </c>
      <c r="N10">
        <v>4</v>
      </c>
      <c r="O10" s="4">
        <v>14.7</v>
      </c>
      <c r="P10">
        <v>12</v>
      </c>
      <c r="Q10">
        <v>18</v>
      </c>
      <c r="R10">
        <v>84</v>
      </c>
      <c r="S10">
        <v>138</v>
      </c>
      <c r="T10">
        <v>222</v>
      </c>
      <c r="U10">
        <v>37.837837837837839</v>
      </c>
      <c r="V10">
        <v>2</v>
      </c>
      <c r="W10">
        <v>6</v>
      </c>
      <c r="X10" t="s">
        <v>73</v>
      </c>
      <c r="Y10">
        <v>1</v>
      </c>
      <c r="AA10">
        <v>5</v>
      </c>
      <c r="AC10">
        <v>4</v>
      </c>
      <c r="AD10">
        <v>1</v>
      </c>
      <c r="AE10">
        <v>3</v>
      </c>
      <c r="AF10" t="s">
        <v>150</v>
      </c>
      <c r="AG10" t="s">
        <v>139</v>
      </c>
      <c r="AH10">
        <v>0</v>
      </c>
      <c r="AI10">
        <v>0</v>
      </c>
      <c r="AJ10">
        <v>0</v>
      </c>
      <c r="AK10">
        <v>15</v>
      </c>
      <c r="AL10">
        <v>0.19652782999999999</v>
      </c>
      <c r="AM10" s="4">
        <v>0.13733333333333336</v>
      </c>
      <c r="AN10" s="4"/>
      <c r="AO10" s="4"/>
      <c r="AP10" s="4"/>
      <c r="AQ10" s="4"/>
      <c r="AR10" s="4"/>
      <c r="AS10" s="4"/>
      <c r="AT10" s="4">
        <v>0.11</v>
      </c>
      <c r="AU10" s="4">
        <v>0.17</v>
      </c>
      <c r="AV10" s="4">
        <v>0.12</v>
      </c>
      <c r="AW10" s="4">
        <v>0.19</v>
      </c>
      <c r="AX10" s="4">
        <v>0.27</v>
      </c>
      <c r="AY10" s="4">
        <v>0.13</v>
      </c>
      <c r="AZ10" s="4"/>
      <c r="BA10" s="4">
        <v>0.09</v>
      </c>
      <c r="BB10" s="4">
        <v>0.14000000000000001</v>
      </c>
      <c r="BC10" s="4">
        <v>0.11</v>
      </c>
      <c r="BD10" s="4">
        <v>0.01</v>
      </c>
      <c r="BE10" s="4"/>
      <c r="BF10" s="4">
        <v>0.05</v>
      </c>
      <c r="BG10" s="4"/>
      <c r="BH10" s="4">
        <v>0.2</v>
      </c>
      <c r="BI10" s="4">
        <v>0.14000000000000001</v>
      </c>
      <c r="BJ10" s="4">
        <v>0.09</v>
      </c>
      <c r="BK10" s="4">
        <v>0.24</v>
      </c>
      <c r="BL10" s="5">
        <v>475</v>
      </c>
      <c r="BM10" s="4">
        <v>1</v>
      </c>
      <c r="BN10" s="4">
        <v>0</v>
      </c>
      <c r="BO10" s="4">
        <v>1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1</v>
      </c>
      <c r="BV10" s="4">
        <v>0</v>
      </c>
      <c r="BW10" s="4">
        <v>0</v>
      </c>
      <c r="BX10" s="4">
        <v>0</v>
      </c>
      <c r="BY10" s="4">
        <v>1</v>
      </c>
      <c r="BZ10" s="4">
        <v>0</v>
      </c>
      <c r="CA10" s="4">
        <v>0</v>
      </c>
      <c r="CB10" s="4">
        <v>0</v>
      </c>
      <c r="CC10" s="4">
        <v>0</v>
      </c>
      <c r="CD10" s="4">
        <v>1</v>
      </c>
      <c r="CE10" s="4">
        <v>0</v>
      </c>
    </row>
    <row r="11" spans="1:83" x14ac:dyDescent="0.2">
      <c r="A11" t="s">
        <v>151</v>
      </c>
      <c r="B11" t="s">
        <v>134</v>
      </c>
      <c r="C11" t="s">
        <v>135</v>
      </c>
      <c r="D11" s="6" t="s">
        <v>152</v>
      </c>
      <c r="E11">
        <v>14</v>
      </c>
      <c r="F11">
        <v>20</v>
      </c>
      <c r="G11" t="s">
        <v>506</v>
      </c>
      <c r="H11">
        <v>2011</v>
      </c>
      <c r="I11">
        <v>1</v>
      </c>
      <c r="K11">
        <v>37.5</v>
      </c>
      <c r="L11">
        <v>1</v>
      </c>
      <c r="M11" t="s">
        <v>137</v>
      </c>
      <c r="N11">
        <v>4</v>
      </c>
      <c r="O11" s="4">
        <v>14.7</v>
      </c>
      <c r="P11">
        <v>12</v>
      </c>
      <c r="Q11">
        <v>18</v>
      </c>
      <c r="R11">
        <v>84</v>
      </c>
      <c r="S11">
        <v>138</v>
      </c>
      <c r="T11">
        <v>222</v>
      </c>
      <c r="U11">
        <v>37.837837837837839</v>
      </c>
      <c r="V11">
        <v>2</v>
      </c>
      <c r="W11">
        <v>6</v>
      </c>
      <c r="X11" t="s">
        <v>73</v>
      </c>
      <c r="Y11">
        <v>1</v>
      </c>
      <c r="AA11">
        <v>5</v>
      </c>
      <c r="AC11">
        <v>4</v>
      </c>
      <c r="AD11">
        <v>1</v>
      </c>
      <c r="AE11">
        <v>3</v>
      </c>
      <c r="AF11" t="s">
        <v>151</v>
      </c>
      <c r="AG11" t="s">
        <v>139</v>
      </c>
      <c r="AH11">
        <v>0</v>
      </c>
      <c r="AI11">
        <v>0</v>
      </c>
      <c r="AJ11">
        <v>0</v>
      </c>
      <c r="AK11">
        <v>15</v>
      </c>
      <c r="AL11">
        <v>0.55905488999999997</v>
      </c>
      <c r="AM11" s="4">
        <v>0.39066666666666666</v>
      </c>
      <c r="AN11" s="4"/>
      <c r="AO11" s="4"/>
      <c r="AP11" s="4"/>
      <c r="AQ11" s="4"/>
      <c r="AR11" s="4"/>
      <c r="AS11" s="4"/>
      <c r="AT11" s="4">
        <v>0.41</v>
      </c>
      <c r="AU11" s="4">
        <v>0.46</v>
      </c>
      <c r="AV11" s="4">
        <v>0.39</v>
      </c>
      <c r="AW11" s="4">
        <v>0.53</v>
      </c>
      <c r="AX11" s="4">
        <v>0.45</v>
      </c>
      <c r="AY11" s="4">
        <v>0.39</v>
      </c>
      <c r="AZ11" s="4"/>
      <c r="BA11" s="4">
        <v>0.33</v>
      </c>
      <c r="BB11" s="4">
        <v>0.28999999999999998</v>
      </c>
      <c r="BC11" s="4">
        <v>0.42</v>
      </c>
      <c r="BD11" s="4">
        <v>0.44</v>
      </c>
      <c r="BE11" s="4"/>
      <c r="BF11" s="4">
        <v>0.4</v>
      </c>
      <c r="BG11" s="4"/>
      <c r="BH11" s="4">
        <v>0.39</v>
      </c>
      <c r="BI11" s="4">
        <v>0.31</v>
      </c>
      <c r="BJ11" s="4">
        <v>0.24</v>
      </c>
      <c r="BK11" s="4">
        <v>0.41</v>
      </c>
      <c r="BL11" s="5">
        <v>475</v>
      </c>
      <c r="BM11" s="4">
        <v>1</v>
      </c>
      <c r="BN11" s="4">
        <v>0</v>
      </c>
      <c r="BO11" s="4">
        <v>1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1</v>
      </c>
      <c r="BV11" s="4">
        <v>0</v>
      </c>
      <c r="BW11" s="4">
        <v>0</v>
      </c>
      <c r="BX11" s="4">
        <v>0</v>
      </c>
      <c r="BY11" s="4">
        <v>1</v>
      </c>
      <c r="BZ11" s="4">
        <v>0</v>
      </c>
      <c r="CA11" s="4">
        <v>0</v>
      </c>
      <c r="CB11" s="4">
        <v>0</v>
      </c>
      <c r="CC11" s="4">
        <v>0</v>
      </c>
      <c r="CD11" s="4">
        <v>1</v>
      </c>
      <c r="CE11" s="4">
        <v>0</v>
      </c>
    </row>
    <row r="12" spans="1:83" x14ac:dyDescent="0.2">
      <c r="A12" t="s">
        <v>232</v>
      </c>
      <c r="B12" t="s">
        <v>233</v>
      </c>
      <c r="C12" t="s">
        <v>234</v>
      </c>
      <c r="D12" s="6">
        <v>30</v>
      </c>
      <c r="E12">
        <v>23</v>
      </c>
      <c r="F12">
        <v>46</v>
      </c>
      <c r="G12" t="s">
        <v>530</v>
      </c>
      <c r="H12">
        <v>2019</v>
      </c>
      <c r="I12">
        <v>1</v>
      </c>
      <c r="K12">
        <v>20.833333333333343</v>
      </c>
      <c r="L12">
        <v>1</v>
      </c>
      <c r="M12" t="s">
        <v>87</v>
      </c>
      <c r="N12">
        <v>1</v>
      </c>
      <c r="O12" s="4">
        <v>34.659999999999997</v>
      </c>
      <c r="P12">
        <v>18</v>
      </c>
      <c r="Q12">
        <v>88</v>
      </c>
      <c r="R12">
        <v>32</v>
      </c>
      <c r="S12">
        <v>85</v>
      </c>
      <c r="T12">
        <v>117</v>
      </c>
      <c r="U12">
        <v>27.350427350427353</v>
      </c>
      <c r="V12">
        <v>2</v>
      </c>
      <c r="W12">
        <v>2</v>
      </c>
      <c r="X12" t="s">
        <v>73</v>
      </c>
      <c r="Y12">
        <v>7</v>
      </c>
      <c r="AA12">
        <v>3</v>
      </c>
      <c r="AB12" t="s">
        <v>235</v>
      </c>
      <c r="AC12">
        <v>2</v>
      </c>
      <c r="AD12">
        <v>1</v>
      </c>
      <c r="AE12">
        <v>1</v>
      </c>
      <c r="AF12" t="s">
        <v>67</v>
      </c>
      <c r="AG12" t="s">
        <v>68</v>
      </c>
      <c r="AH12">
        <v>0</v>
      </c>
      <c r="AI12">
        <v>0</v>
      </c>
      <c r="AJ12">
        <v>0</v>
      </c>
      <c r="AK12">
        <v>18</v>
      </c>
      <c r="AL12" s="13">
        <v>0.73073918000000004</v>
      </c>
      <c r="AM12">
        <v>0.60399999999999998</v>
      </c>
      <c r="AN12">
        <v>0.60399999999999998</v>
      </c>
      <c r="AT12">
        <v>0.64700000000000002</v>
      </c>
      <c r="AU12">
        <v>0.63400000000000001</v>
      </c>
      <c r="AV12">
        <v>0.621</v>
      </c>
      <c r="AW12">
        <v>0.59899999999999998</v>
      </c>
      <c r="AX12">
        <v>0.59899999999999998</v>
      </c>
      <c r="AY12">
        <v>0.58799999999999997</v>
      </c>
      <c r="AZ12">
        <v>0.57399999999999995</v>
      </c>
      <c r="BA12">
        <v>0.56699999999999995</v>
      </c>
      <c r="BB12">
        <v>0.55700000000000005</v>
      </c>
      <c r="BC12">
        <v>0.55000000000000004</v>
      </c>
      <c r="BD12">
        <v>0.53600000000000003</v>
      </c>
      <c r="BE12">
        <v>0.47899999999999998</v>
      </c>
      <c r="BF12">
        <v>0.47499999999999998</v>
      </c>
      <c r="BG12">
        <v>0.46100000000000002</v>
      </c>
      <c r="BH12">
        <v>0.42199999999999999</v>
      </c>
      <c r="BI12">
        <v>0.32900000000000001</v>
      </c>
      <c r="BJ12">
        <v>0.26</v>
      </c>
      <c r="BK12">
        <v>0.23599999999999999</v>
      </c>
      <c r="BL12">
        <v>7</v>
      </c>
      <c r="BM12" s="4">
        <v>0</v>
      </c>
      <c r="BN12" s="4">
        <v>0</v>
      </c>
      <c r="BO12" s="4">
        <v>7</v>
      </c>
      <c r="BP12" s="4">
        <v>1</v>
      </c>
      <c r="BQ12" s="4">
        <v>1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1</v>
      </c>
      <c r="BZ12" s="4">
        <v>1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</row>
    <row r="13" spans="1:83" x14ac:dyDescent="0.2">
      <c r="A13" t="s">
        <v>242</v>
      </c>
      <c r="B13" t="s">
        <v>243</v>
      </c>
      <c r="C13" t="s">
        <v>244</v>
      </c>
      <c r="D13" s="6" t="s">
        <v>464</v>
      </c>
      <c r="E13">
        <v>25</v>
      </c>
      <c r="F13">
        <v>50</v>
      </c>
      <c r="G13" t="s">
        <v>535</v>
      </c>
      <c r="H13">
        <v>2014</v>
      </c>
      <c r="I13">
        <v>0</v>
      </c>
      <c r="K13">
        <v>54.166666666666671</v>
      </c>
      <c r="L13">
        <v>1</v>
      </c>
      <c r="M13" t="s">
        <v>72</v>
      </c>
      <c r="N13">
        <v>3</v>
      </c>
      <c r="R13">
        <v>38</v>
      </c>
      <c r="S13">
        <v>98</v>
      </c>
      <c r="T13">
        <v>137</v>
      </c>
      <c r="U13">
        <v>27.737226277372262</v>
      </c>
      <c r="V13">
        <v>2</v>
      </c>
      <c r="W13">
        <v>2</v>
      </c>
      <c r="X13" t="s">
        <v>66</v>
      </c>
      <c r="Y13">
        <v>7</v>
      </c>
      <c r="AA13">
        <v>4</v>
      </c>
      <c r="AC13">
        <v>5</v>
      </c>
      <c r="AD13">
        <v>1</v>
      </c>
      <c r="AE13">
        <v>1</v>
      </c>
      <c r="AF13" t="s">
        <v>245</v>
      </c>
      <c r="AG13" t="s">
        <v>246</v>
      </c>
      <c r="AH13">
        <v>0</v>
      </c>
      <c r="AI13">
        <v>0</v>
      </c>
      <c r="AJ13">
        <v>0</v>
      </c>
      <c r="AK13">
        <v>11</v>
      </c>
      <c r="AL13">
        <v>0.46080674999999999</v>
      </c>
      <c r="AM13">
        <v>0.32636363636363641</v>
      </c>
      <c r="AT13">
        <v>0.26</v>
      </c>
      <c r="AV13">
        <v>0.32</v>
      </c>
      <c r="AW13">
        <v>0.31</v>
      </c>
      <c r="AX13">
        <v>0.25</v>
      </c>
      <c r="AY13">
        <v>0.32</v>
      </c>
      <c r="AZ13">
        <v>0.42</v>
      </c>
      <c r="BA13">
        <v>0.45</v>
      </c>
      <c r="BB13">
        <v>0.4</v>
      </c>
      <c r="BE13">
        <v>0.27</v>
      </c>
      <c r="BF13">
        <v>0.28000000000000003</v>
      </c>
      <c r="BH13">
        <v>0.31</v>
      </c>
      <c r="BL13">
        <v>30</v>
      </c>
      <c r="BM13" s="4">
        <v>0</v>
      </c>
      <c r="BN13" s="4">
        <v>0</v>
      </c>
      <c r="BO13" s="4">
        <v>0</v>
      </c>
      <c r="BP13" s="4">
        <v>0</v>
      </c>
      <c r="BQ13" s="4">
        <v>1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1</v>
      </c>
      <c r="BZ13" s="4">
        <v>0</v>
      </c>
      <c r="CA13" s="4">
        <v>0</v>
      </c>
      <c r="CB13" s="4">
        <v>1</v>
      </c>
      <c r="CC13" s="4">
        <v>0</v>
      </c>
      <c r="CD13" s="4">
        <v>0</v>
      </c>
      <c r="CE13" s="4">
        <v>0</v>
      </c>
    </row>
    <row r="14" spans="1:83" x14ac:dyDescent="0.2">
      <c r="A14" t="s">
        <v>247</v>
      </c>
      <c r="B14" t="s">
        <v>243</v>
      </c>
      <c r="C14" t="s">
        <v>244</v>
      </c>
      <c r="D14" s="6" t="s">
        <v>465</v>
      </c>
      <c r="E14">
        <v>25</v>
      </c>
      <c r="F14">
        <v>51</v>
      </c>
      <c r="G14" t="s">
        <v>534</v>
      </c>
      <c r="H14">
        <v>2014</v>
      </c>
      <c r="I14">
        <v>0</v>
      </c>
      <c r="K14">
        <v>54.166666666666671</v>
      </c>
      <c r="L14">
        <v>1</v>
      </c>
      <c r="M14" t="s">
        <v>72</v>
      </c>
      <c r="N14">
        <v>3</v>
      </c>
      <c r="R14">
        <v>38</v>
      </c>
      <c r="S14">
        <v>98</v>
      </c>
      <c r="T14">
        <v>137</v>
      </c>
      <c r="U14">
        <v>27.737226277372262</v>
      </c>
      <c r="V14">
        <v>2</v>
      </c>
      <c r="W14">
        <v>2</v>
      </c>
      <c r="X14" t="s">
        <v>66</v>
      </c>
      <c r="Y14">
        <v>7</v>
      </c>
      <c r="AA14">
        <v>4</v>
      </c>
      <c r="AC14">
        <v>5</v>
      </c>
      <c r="AD14">
        <v>1</v>
      </c>
      <c r="AE14">
        <v>1</v>
      </c>
      <c r="AF14" t="s">
        <v>247</v>
      </c>
      <c r="AG14" t="s">
        <v>248</v>
      </c>
      <c r="AH14">
        <v>0</v>
      </c>
      <c r="AI14">
        <v>0</v>
      </c>
      <c r="AJ14">
        <v>0</v>
      </c>
      <c r="AK14">
        <v>11</v>
      </c>
      <c r="AL14">
        <v>0.50444862000000001</v>
      </c>
      <c r="AM14">
        <v>0.3572727272727273</v>
      </c>
      <c r="AT14">
        <v>0.39</v>
      </c>
      <c r="AV14">
        <v>0.37</v>
      </c>
      <c r="AW14">
        <v>0.37</v>
      </c>
      <c r="AX14">
        <v>0.31</v>
      </c>
      <c r="AY14">
        <v>0.39</v>
      </c>
      <c r="AZ14">
        <v>0.38</v>
      </c>
      <c r="BA14">
        <v>0.35</v>
      </c>
      <c r="BB14">
        <v>0.26</v>
      </c>
      <c r="BE14">
        <v>0.31</v>
      </c>
      <c r="BF14">
        <v>0.36</v>
      </c>
      <c r="BH14">
        <v>0.44</v>
      </c>
      <c r="BL14">
        <v>30</v>
      </c>
      <c r="BM14" s="4">
        <v>0</v>
      </c>
      <c r="BN14" s="4">
        <v>0</v>
      </c>
      <c r="BO14" s="4">
        <v>0</v>
      </c>
      <c r="BP14" s="4">
        <v>0</v>
      </c>
      <c r="BQ14" s="4">
        <v>1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1</v>
      </c>
      <c r="BZ14" s="4">
        <v>0</v>
      </c>
      <c r="CA14" s="4">
        <v>0</v>
      </c>
      <c r="CB14" s="4">
        <v>1</v>
      </c>
      <c r="CC14" s="4">
        <v>0</v>
      </c>
      <c r="CD14" s="4">
        <v>0</v>
      </c>
      <c r="CE14" s="4">
        <v>0</v>
      </c>
    </row>
    <row r="15" spans="1:83" x14ac:dyDescent="0.2">
      <c r="A15" t="s">
        <v>249</v>
      </c>
      <c r="B15" t="s">
        <v>243</v>
      </c>
      <c r="C15" t="s">
        <v>244</v>
      </c>
      <c r="D15" s="6" t="s">
        <v>466</v>
      </c>
      <c r="E15">
        <v>25</v>
      </c>
      <c r="F15">
        <v>52</v>
      </c>
      <c r="G15" t="s">
        <v>536</v>
      </c>
      <c r="H15">
        <v>2014</v>
      </c>
      <c r="I15">
        <v>0</v>
      </c>
      <c r="K15">
        <v>54.166666666666671</v>
      </c>
      <c r="L15">
        <v>1</v>
      </c>
      <c r="M15" t="s">
        <v>72</v>
      </c>
      <c r="N15">
        <v>3</v>
      </c>
      <c r="R15">
        <v>38</v>
      </c>
      <c r="S15">
        <v>98</v>
      </c>
      <c r="T15">
        <v>137</v>
      </c>
      <c r="U15">
        <v>27.737226277372262</v>
      </c>
      <c r="V15">
        <v>2</v>
      </c>
      <c r="W15">
        <v>2</v>
      </c>
      <c r="X15" t="s">
        <v>66</v>
      </c>
      <c r="Y15">
        <v>7</v>
      </c>
      <c r="AA15">
        <v>4</v>
      </c>
      <c r="AC15">
        <v>5</v>
      </c>
      <c r="AD15">
        <v>1</v>
      </c>
      <c r="AE15">
        <v>1</v>
      </c>
      <c r="AF15" t="s">
        <v>249</v>
      </c>
      <c r="AG15" t="s">
        <v>248</v>
      </c>
      <c r="AH15">
        <v>0</v>
      </c>
      <c r="AI15">
        <v>0</v>
      </c>
      <c r="AJ15">
        <v>0</v>
      </c>
      <c r="AK15">
        <v>11</v>
      </c>
      <c r="AL15">
        <v>0.42743355999999999</v>
      </c>
      <c r="AM15">
        <v>0.30272727272727273</v>
      </c>
      <c r="AT15">
        <v>0.31</v>
      </c>
      <c r="AV15">
        <v>0.3</v>
      </c>
      <c r="AW15">
        <v>0.3</v>
      </c>
      <c r="AX15">
        <v>0.27</v>
      </c>
      <c r="AY15">
        <v>0.35</v>
      </c>
      <c r="AZ15">
        <v>0.36</v>
      </c>
      <c r="BA15">
        <v>0.25</v>
      </c>
      <c r="BB15">
        <v>0.23</v>
      </c>
      <c r="BE15">
        <v>0.22</v>
      </c>
      <c r="BF15">
        <v>0.28999999999999998</v>
      </c>
      <c r="BH15">
        <v>0.45</v>
      </c>
      <c r="BL15">
        <v>30</v>
      </c>
      <c r="BM15" s="4">
        <v>0</v>
      </c>
      <c r="BN15" s="4">
        <v>0</v>
      </c>
      <c r="BO15" s="4">
        <v>0</v>
      </c>
      <c r="BP15" s="4">
        <v>0</v>
      </c>
      <c r="BQ15" s="4">
        <v>1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1</v>
      </c>
      <c r="BZ15" s="4">
        <v>0</v>
      </c>
      <c r="CA15" s="4">
        <v>0</v>
      </c>
      <c r="CB15" s="4">
        <v>1</v>
      </c>
      <c r="CC15" s="4">
        <v>0</v>
      </c>
      <c r="CD15" s="4">
        <v>0</v>
      </c>
      <c r="CE15" s="4">
        <v>0</v>
      </c>
    </row>
    <row r="16" spans="1:83" x14ac:dyDescent="0.2">
      <c r="A16" t="s">
        <v>250</v>
      </c>
      <c r="B16" t="s">
        <v>251</v>
      </c>
      <c r="C16" t="s">
        <v>252</v>
      </c>
      <c r="D16" s="6">
        <v>35</v>
      </c>
      <c r="E16">
        <v>26</v>
      </c>
      <c r="F16">
        <v>53</v>
      </c>
      <c r="G16" t="s">
        <v>537</v>
      </c>
      <c r="H16">
        <v>2015</v>
      </c>
      <c r="I16">
        <v>1</v>
      </c>
      <c r="K16">
        <v>79.166666666666657</v>
      </c>
      <c r="L16">
        <v>1</v>
      </c>
      <c r="M16" t="s">
        <v>253</v>
      </c>
      <c r="N16">
        <v>4</v>
      </c>
      <c r="O16">
        <v>23.93</v>
      </c>
      <c r="P16">
        <v>18</v>
      </c>
      <c r="Q16">
        <v>36</v>
      </c>
      <c r="R16">
        <v>254</v>
      </c>
      <c r="S16">
        <v>207</v>
      </c>
      <c r="T16">
        <v>461</v>
      </c>
      <c r="U16">
        <v>55.097613882863342</v>
      </c>
      <c r="V16">
        <v>4</v>
      </c>
      <c r="W16">
        <v>2</v>
      </c>
      <c r="X16" t="s">
        <v>66</v>
      </c>
      <c r="Y16">
        <v>7</v>
      </c>
      <c r="AA16">
        <v>7</v>
      </c>
      <c r="AC16">
        <v>3</v>
      </c>
      <c r="AD16">
        <v>1</v>
      </c>
      <c r="AE16">
        <v>2</v>
      </c>
      <c r="AF16" t="s">
        <v>254</v>
      </c>
      <c r="AG16" t="s">
        <v>255</v>
      </c>
      <c r="AH16">
        <v>0</v>
      </c>
      <c r="AI16">
        <v>0</v>
      </c>
      <c r="AJ16">
        <v>1</v>
      </c>
      <c r="AK16">
        <v>5</v>
      </c>
      <c r="AL16">
        <v>0.34566641999999997</v>
      </c>
      <c r="AM16">
        <v>0.25900000000000001</v>
      </c>
      <c r="AO16">
        <v>0.18</v>
      </c>
      <c r="AP16">
        <v>0.26500000000000001</v>
      </c>
      <c r="AQ16">
        <v>0.31900000000000001</v>
      </c>
      <c r="AR16">
        <v>0.32200000000000001</v>
      </c>
      <c r="AS16">
        <v>0.20899999999999999</v>
      </c>
      <c r="BL16">
        <v>4</v>
      </c>
      <c r="BM16" s="4">
        <v>0</v>
      </c>
      <c r="BN16" s="4">
        <v>0</v>
      </c>
      <c r="BO16" s="4">
        <v>1</v>
      </c>
      <c r="BP16" s="4">
        <v>0</v>
      </c>
      <c r="BQ16" s="4">
        <v>1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1</v>
      </c>
      <c r="BZ16" s="4">
        <v>0</v>
      </c>
      <c r="CA16" s="4">
        <v>0</v>
      </c>
      <c r="CB16" s="4">
        <v>0</v>
      </c>
      <c r="CC16" s="4">
        <v>1</v>
      </c>
      <c r="CD16" s="4">
        <v>0</v>
      </c>
      <c r="CE16" s="4">
        <v>0</v>
      </c>
    </row>
    <row r="17" spans="1:83" x14ac:dyDescent="0.2">
      <c r="A17" t="s">
        <v>254</v>
      </c>
      <c r="B17" t="s">
        <v>279</v>
      </c>
      <c r="C17" t="s">
        <v>280</v>
      </c>
      <c r="D17" s="6">
        <v>40</v>
      </c>
      <c r="E17">
        <v>31</v>
      </c>
      <c r="F17">
        <v>64</v>
      </c>
      <c r="G17" t="s">
        <v>546</v>
      </c>
      <c r="H17">
        <v>2018</v>
      </c>
      <c r="I17">
        <v>1</v>
      </c>
      <c r="K17">
        <v>79.166666666666657</v>
      </c>
      <c r="L17">
        <v>1</v>
      </c>
      <c r="M17" t="s">
        <v>253</v>
      </c>
      <c r="N17">
        <v>4</v>
      </c>
      <c r="O17">
        <v>23.9</v>
      </c>
      <c r="T17">
        <v>461</v>
      </c>
      <c r="W17">
        <v>2</v>
      </c>
      <c r="X17" t="s">
        <v>66</v>
      </c>
      <c r="Y17">
        <v>7</v>
      </c>
      <c r="AA17">
        <v>7</v>
      </c>
      <c r="AC17">
        <v>3</v>
      </c>
      <c r="AD17">
        <v>1</v>
      </c>
      <c r="AE17">
        <v>3</v>
      </c>
      <c r="AF17" t="s">
        <v>281</v>
      </c>
      <c r="AG17" t="s">
        <v>255</v>
      </c>
      <c r="AH17">
        <v>0</v>
      </c>
      <c r="AI17">
        <v>0</v>
      </c>
      <c r="AJ17">
        <v>1</v>
      </c>
      <c r="AK17">
        <v>5</v>
      </c>
      <c r="AL17">
        <v>0.34459872000000003</v>
      </c>
      <c r="AM17">
        <v>0.25819999999999999</v>
      </c>
      <c r="AO17">
        <v>0.18</v>
      </c>
      <c r="AP17">
        <v>0.26500000000000001</v>
      </c>
      <c r="AQ17">
        <v>0.32200000000000001</v>
      </c>
      <c r="AR17">
        <v>0.32</v>
      </c>
      <c r="AS17">
        <v>0.20399999999999999</v>
      </c>
      <c r="BL17">
        <v>136</v>
      </c>
      <c r="BM17" s="4">
        <v>0</v>
      </c>
      <c r="BN17" s="4">
        <v>0</v>
      </c>
      <c r="BO17" s="4">
        <v>1</v>
      </c>
      <c r="BP17" s="4">
        <v>0</v>
      </c>
      <c r="BQ17" s="4">
        <v>1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1</v>
      </c>
      <c r="BZ17" s="4">
        <v>0</v>
      </c>
      <c r="CA17" s="4">
        <v>0</v>
      </c>
      <c r="CB17" s="4">
        <v>0</v>
      </c>
      <c r="CC17" s="4">
        <v>0</v>
      </c>
      <c r="CD17" s="4">
        <v>1</v>
      </c>
      <c r="CE17" s="4">
        <v>0</v>
      </c>
    </row>
    <row r="18" spans="1:83" x14ac:dyDescent="0.2">
      <c r="A18" t="s">
        <v>286</v>
      </c>
      <c r="B18" t="s">
        <v>282</v>
      </c>
      <c r="C18" t="s">
        <v>283</v>
      </c>
      <c r="D18" s="6" t="s">
        <v>475</v>
      </c>
      <c r="E18">
        <v>32</v>
      </c>
      <c r="F18">
        <v>66</v>
      </c>
      <c r="G18" t="s">
        <v>548</v>
      </c>
      <c r="H18">
        <v>1994</v>
      </c>
      <c r="I18">
        <v>0</v>
      </c>
      <c r="K18">
        <v>37.5</v>
      </c>
      <c r="L18">
        <v>1</v>
      </c>
      <c r="M18" t="s">
        <v>72</v>
      </c>
      <c r="N18">
        <v>3</v>
      </c>
      <c r="O18">
        <v>19.97</v>
      </c>
      <c r="P18">
        <v>17</v>
      </c>
      <c r="Q18">
        <v>23</v>
      </c>
      <c r="R18">
        <v>61</v>
      </c>
      <c r="S18">
        <v>157</v>
      </c>
      <c r="T18">
        <v>218</v>
      </c>
      <c r="U18">
        <v>27.981651376146786</v>
      </c>
      <c r="V18">
        <v>2</v>
      </c>
      <c r="W18">
        <v>2</v>
      </c>
      <c r="X18" t="s">
        <v>73</v>
      </c>
      <c r="Y18">
        <v>1</v>
      </c>
      <c r="AA18">
        <v>4</v>
      </c>
      <c r="AC18">
        <v>4</v>
      </c>
      <c r="AD18">
        <v>1</v>
      </c>
      <c r="AE18">
        <v>2</v>
      </c>
      <c r="AF18" t="s">
        <v>287</v>
      </c>
      <c r="AG18" t="s">
        <v>288</v>
      </c>
      <c r="AH18">
        <v>0</v>
      </c>
      <c r="AI18">
        <v>0</v>
      </c>
      <c r="AJ18">
        <v>0</v>
      </c>
      <c r="AK18">
        <v>15</v>
      </c>
      <c r="AL18">
        <v>0.46842313000000002</v>
      </c>
      <c r="AM18">
        <v>0.32733333333333342</v>
      </c>
      <c r="AT18">
        <v>0.41</v>
      </c>
      <c r="AU18">
        <v>0.36</v>
      </c>
      <c r="AV18">
        <v>0.51</v>
      </c>
      <c r="AW18">
        <v>0.37</v>
      </c>
      <c r="AX18">
        <v>0.44</v>
      </c>
      <c r="AY18">
        <v>0.46</v>
      </c>
      <c r="BA18">
        <v>0.41</v>
      </c>
      <c r="BB18">
        <v>0.22</v>
      </c>
      <c r="BC18">
        <v>0.27</v>
      </c>
      <c r="BD18">
        <v>0.3</v>
      </c>
      <c r="BF18">
        <v>0.41</v>
      </c>
      <c r="BH18">
        <v>0.4</v>
      </c>
      <c r="BI18">
        <v>0.19</v>
      </c>
      <c r="BJ18">
        <v>7.0000000000000007E-2</v>
      </c>
      <c r="BK18">
        <v>0.09</v>
      </c>
      <c r="BL18" s="6" t="s">
        <v>285</v>
      </c>
      <c r="BM18" s="4">
        <v>0</v>
      </c>
      <c r="BN18" s="4">
        <v>0</v>
      </c>
      <c r="BO18" s="4">
        <v>0</v>
      </c>
      <c r="BP18" s="4">
        <v>0</v>
      </c>
      <c r="BQ18" s="4">
        <v>1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1</v>
      </c>
      <c r="BZ18" s="4">
        <v>0</v>
      </c>
      <c r="CA18" s="4">
        <v>0</v>
      </c>
      <c r="CB18" s="4">
        <v>1</v>
      </c>
      <c r="CC18" s="4">
        <v>1</v>
      </c>
      <c r="CD18" s="4">
        <v>0</v>
      </c>
      <c r="CE18" s="4">
        <v>0</v>
      </c>
    </row>
    <row r="19" spans="1:83" x14ac:dyDescent="0.2">
      <c r="A19" t="s">
        <v>289</v>
      </c>
      <c r="B19" t="s">
        <v>282</v>
      </c>
      <c r="C19" t="s">
        <v>283</v>
      </c>
      <c r="D19" s="6" t="s">
        <v>476</v>
      </c>
      <c r="E19">
        <v>32</v>
      </c>
      <c r="F19">
        <v>67</v>
      </c>
      <c r="G19" t="s">
        <v>549</v>
      </c>
      <c r="H19">
        <v>1994</v>
      </c>
      <c r="I19">
        <v>0</v>
      </c>
      <c r="K19">
        <v>37.5</v>
      </c>
      <c r="L19">
        <v>1</v>
      </c>
      <c r="M19" t="s">
        <v>72</v>
      </c>
      <c r="N19">
        <v>3</v>
      </c>
      <c r="O19">
        <v>19.97</v>
      </c>
      <c r="P19">
        <v>17</v>
      </c>
      <c r="Q19">
        <v>23</v>
      </c>
      <c r="R19">
        <v>61</v>
      </c>
      <c r="S19">
        <v>157</v>
      </c>
      <c r="T19">
        <v>218</v>
      </c>
      <c r="U19">
        <v>27.981651376146786</v>
      </c>
      <c r="V19">
        <v>2</v>
      </c>
      <c r="W19">
        <v>2</v>
      </c>
      <c r="X19" t="s">
        <v>73</v>
      </c>
      <c r="Y19">
        <v>1</v>
      </c>
      <c r="AA19" s="1">
        <v>4</v>
      </c>
      <c r="AC19" s="1">
        <v>4</v>
      </c>
      <c r="AD19" s="1">
        <v>1</v>
      </c>
      <c r="AE19" s="1">
        <v>2</v>
      </c>
      <c r="AF19" t="s">
        <v>290</v>
      </c>
      <c r="AG19" t="s">
        <v>291</v>
      </c>
      <c r="AH19">
        <v>0</v>
      </c>
      <c r="AI19">
        <v>0</v>
      </c>
      <c r="AJ19">
        <v>0</v>
      </c>
      <c r="AK19">
        <v>15</v>
      </c>
      <c r="AL19">
        <v>0.28715960000000001</v>
      </c>
      <c r="AM19">
        <v>0.20066666666666666</v>
      </c>
      <c r="AT19">
        <v>0.25</v>
      </c>
      <c r="AU19">
        <v>0.25</v>
      </c>
      <c r="AV19">
        <v>0.37</v>
      </c>
      <c r="AW19">
        <v>0.28000000000000003</v>
      </c>
      <c r="AX19">
        <v>0.28000000000000003</v>
      </c>
      <c r="AY19">
        <v>0.34</v>
      </c>
      <c r="BA19">
        <v>0.3</v>
      </c>
      <c r="BB19">
        <v>0.03</v>
      </c>
      <c r="BC19">
        <v>0.14000000000000001</v>
      </c>
      <c r="BD19">
        <v>0.15</v>
      </c>
      <c r="BF19">
        <v>0.28999999999999998</v>
      </c>
      <c r="BH19">
        <v>0.33</v>
      </c>
      <c r="BI19">
        <v>-0.02</v>
      </c>
      <c r="BJ19">
        <v>-7.0000000000000007E-2</v>
      </c>
      <c r="BK19">
        <v>0.09</v>
      </c>
      <c r="BL19" s="6" t="s">
        <v>285</v>
      </c>
      <c r="BM19" s="4">
        <v>0</v>
      </c>
      <c r="BN19" s="4">
        <v>0</v>
      </c>
      <c r="BO19" s="4">
        <v>0</v>
      </c>
      <c r="BP19" s="4">
        <v>0</v>
      </c>
      <c r="BQ19" s="4">
        <v>1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1</v>
      </c>
      <c r="BZ19" s="4">
        <v>0</v>
      </c>
      <c r="CA19" s="4">
        <v>0</v>
      </c>
      <c r="CB19" s="4">
        <v>1</v>
      </c>
      <c r="CC19" s="4">
        <v>1</v>
      </c>
      <c r="CD19" s="4">
        <v>0</v>
      </c>
      <c r="CE19" s="4">
        <v>0</v>
      </c>
    </row>
    <row r="20" spans="1:83" x14ac:dyDescent="0.2">
      <c r="A20" t="s">
        <v>292</v>
      </c>
      <c r="B20" t="s">
        <v>282</v>
      </c>
      <c r="C20" t="s">
        <v>283</v>
      </c>
      <c r="D20" s="6" t="s">
        <v>397</v>
      </c>
      <c r="E20">
        <v>32</v>
      </c>
      <c r="F20">
        <v>68</v>
      </c>
      <c r="G20" t="s">
        <v>550</v>
      </c>
      <c r="H20">
        <v>1994</v>
      </c>
      <c r="I20">
        <v>0</v>
      </c>
      <c r="K20">
        <v>37.5</v>
      </c>
      <c r="L20">
        <v>1</v>
      </c>
      <c r="M20" t="s">
        <v>72</v>
      </c>
      <c r="N20">
        <v>3</v>
      </c>
      <c r="O20">
        <v>19.97</v>
      </c>
      <c r="P20">
        <v>17</v>
      </c>
      <c r="Q20">
        <v>23</v>
      </c>
      <c r="R20">
        <v>61</v>
      </c>
      <c r="S20">
        <v>157</v>
      </c>
      <c r="T20">
        <v>218</v>
      </c>
      <c r="U20">
        <v>27.981651376146786</v>
      </c>
      <c r="V20">
        <v>2</v>
      </c>
      <c r="W20">
        <v>2</v>
      </c>
      <c r="X20" t="s">
        <v>73</v>
      </c>
      <c r="Y20">
        <v>1</v>
      </c>
      <c r="AA20" s="1">
        <v>4</v>
      </c>
      <c r="AC20" s="1">
        <v>4</v>
      </c>
      <c r="AD20" s="1">
        <v>1</v>
      </c>
      <c r="AE20" s="1">
        <v>2</v>
      </c>
      <c r="AF20" t="s">
        <v>292</v>
      </c>
      <c r="AG20" t="s">
        <v>293</v>
      </c>
      <c r="AH20">
        <v>0</v>
      </c>
      <c r="AI20">
        <v>0</v>
      </c>
      <c r="AJ20">
        <v>0</v>
      </c>
      <c r="AK20">
        <v>15</v>
      </c>
      <c r="AL20">
        <v>0.50181377999999999</v>
      </c>
      <c r="AM20">
        <v>0.35066666666666657</v>
      </c>
      <c r="AT20">
        <v>0.43</v>
      </c>
      <c r="AU20">
        <v>0.37</v>
      </c>
      <c r="AV20">
        <v>0.48</v>
      </c>
      <c r="AW20">
        <v>0.33</v>
      </c>
      <c r="AX20">
        <v>0.43</v>
      </c>
      <c r="AY20">
        <v>0.51</v>
      </c>
      <c r="BA20">
        <v>0.47</v>
      </c>
      <c r="BB20">
        <v>0.25</v>
      </c>
      <c r="BC20">
        <v>0.34</v>
      </c>
      <c r="BD20">
        <v>0.35</v>
      </c>
      <c r="BF20">
        <v>0.48</v>
      </c>
      <c r="BH20">
        <v>0.43</v>
      </c>
      <c r="BI20">
        <v>0.21</v>
      </c>
      <c r="BJ20">
        <v>0.04</v>
      </c>
      <c r="BK20">
        <v>0.14000000000000001</v>
      </c>
      <c r="BL20" s="6" t="s">
        <v>285</v>
      </c>
      <c r="BM20" s="4">
        <v>0</v>
      </c>
      <c r="BN20" s="4">
        <v>0</v>
      </c>
      <c r="BO20" s="4">
        <v>0</v>
      </c>
      <c r="BP20" s="4">
        <v>0</v>
      </c>
      <c r="BQ20" s="4">
        <v>1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1</v>
      </c>
      <c r="BZ20" s="4">
        <v>0</v>
      </c>
      <c r="CA20" s="4">
        <v>0</v>
      </c>
      <c r="CB20" s="4">
        <v>1</v>
      </c>
      <c r="CC20" s="4">
        <v>1</v>
      </c>
      <c r="CD20" s="4">
        <v>0</v>
      </c>
      <c r="CE20" s="4">
        <v>0</v>
      </c>
    </row>
    <row r="21" spans="1:83" x14ac:dyDescent="0.2">
      <c r="A21" t="s">
        <v>294</v>
      </c>
      <c r="B21" t="s">
        <v>295</v>
      </c>
      <c r="C21" t="s">
        <v>283</v>
      </c>
      <c r="D21" s="6">
        <v>42</v>
      </c>
      <c r="E21">
        <v>33</v>
      </c>
      <c r="F21">
        <v>69</v>
      </c>
      <c r="G21" t="s">
        <v>551</v>
      </c>
      <c r="H21">
        <v>2001</v>
      </c>
      <c r="I21">
        <v>0</v>
      </c>
      <c r="K21">
        <v>33.333333333333343</v>
      </c>
      <c r="L21">
        <v>1</v>
      </c>
      <c r="M21" t="s">
        <v>72</v>
      </c>
      <c r="N21">
        <v>3</v>
      </c>
      <c r="O21">
        <v>21.1</v>
      </c>
      <c r="P21">
        <v>18</v>
      </c>
      <c r="Q21">
        <v>50</v>
      </c>
      <c r="R21">
        <v>65</v>
      </c>
      <c r="S21">
        <v>125</v>
      </c>
      <c r="T21">
        <v>190</v>
      </c>
      <c r="U21">
        <v>34.210526315789473</v>
      </c>
      <c r="V21">
        <v>2</v>
      </c>
      <c r="W21">
        <v>2</v>
      </c>
      <c r="X21" t="s">
        <v>66</v>
      </c>
      <c r="Y21">
        <v>7</v>
      </c>
      <c r="AA21">
        <v>4</v>
      </c>
      <c r="AC21">
        <v>4</v>
      </c>
      <c r="AD21">
        <v>1</v>
      </c>
      <c r="AE21">
        <v>2</v>
      </c>
      <c r="AF21" t="s">
        <v>294</v>
      </c>
      <c r="AG21" t="s">
        <v>296</v>
      </c>
      <c r="AH21">
        <v>0</v>
      </c>
      <c r="AI21">
        <v>0</v>
      </c>
      <c r="AJ21">
        <v>0</v>
      </c>
      <c r="AK21">
        <v>15</v>
      </c>
      <c r="AL21">
        <v>0.36443510000000001</v>
      </c>
      <c r="AM21">
        <v>0.25466666666666665</v>
      </c>
      <c r="AN21">
        <v>0.38</v>
      </c>
      <c r="AT21">
        <v>0.35</v>
      </c>
      <c r="AU21">
        <v>0.23</v>
      </c>
      <c r="AV21">
        <v>0.36</v>
      </c>
      <c r="AW21">
        <v>0.19</v>
      </c>
      <c r="AX21">
        <v>0.22</v>
      </c>
      <c r="AY21">
        <v>0.34</v>
      </c>
      <c r="BA21">
        <v>0.22</v>
      </c>
      <c r="BB21">
        <v>0.31</v>
      </c>
      <c r="BC21">
        <v>0.31</v>
      </c>
      <c r="BD21">
        <v>0.28000000000000003</v>
      </c>
      <c r="BF21">
        <v>0.43</v>
      </c>
      <c r="BH21">
        <v>0.15</v>
      </c>
      <c r="BI21">
        <v>0.11</v>
      </c>
      <c r="BJ21">
        <v>0.11</v>
      </c>
      <c r="BK21">
        <v>0.21</v>
      </c>
      <c r="BL21" s="6" t="s">
        <v>297</v>
      </c>
      <c r="BM21" s="4">
        <v>0</v>
      </c>
      <c r="BN21" s="4">
        <v>0</v>
      </c>
      <c r="BO21" s="4">
        <v>0</v>
      </c>
      <c r="BP21" s="4">
        <v>0</v>
      </c>
      <c r="BQ21" s="4">
        <v>1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1</v>
      </c>
      <c r="BZ21" s="4">
        <v>0</v>
      </c>
      <c r="CA21" s="4">
        <v>0</v>
      </c>
      <c r="CB21" s="4">
        <v>1</v>
      </c>
      <c r="CC21" s="4">
        <v>1</v>
      </c>
      <c r="CD21" s="4">
        <v>0</v>
      </c>
      <c r="CE21" s="4">
        <v>0</v>
      </c>
    </row>
    <row r="22" spans="1:83" x14ac:dyDescent="0.2">
      <c r="A22" s="1" t="s">
        <v>339</v>
      </c>
      <c r="B22" t="s">
        <v>302</v>
      </c>
      <c r="C22" t="s">
        <v>283</v>
      </c>
      <c r="D22" s="6">
        <v>44</v>
      </c>
      <c r="E22">
        <v>35</v>
      </c>
      <c r="F22">
        <v>71</v>
      </c>
      <c r="G22" t="s">
        <v>553</v>
      </c>
      <c r="H22">
        <v>2014</v>
      </c>
      <c r="I22">
        <v>1</v>
      </c>
      <c r="K22">
        <v>95.833333333333329</v>
      </c>
      <c r="L22">
        <v>2</v>
      </c>
      <c r="M22" t="s">
        <v>98</v>
      </c>
      <c r="N22">
        <v>3</v>
      </c>
      <c r="O22">
        <v>18.73</v>
      </c>
      <c r="P22">
        <v>17</v>
      </c>
      <c r="Q22">
        <v>48</v>
      </c>
      <c r="R22">
        <v>59</v>
      </c>
      <c r="S22">
        <v>244</v>
      </c>
      <c r="T22">
        <v>303</v>
      </c>
      <c r="U22">
        <v>19.471947194719473</v>
      </c>
      <c r="V22">
        <v>2</v>
      </c>
      <c r="W22">
        <v>2</v>
      </c>
      <c r="X22" t="s">
        <v>73</v>
      </c>
      <c r="Y22">
        <v>1</v>
      </c>
      <c r="AA22">
        <v>5</v>
      </c>
      <c r="AC22">
        <v>5</v>
      </c>
      <c r="AD22">
        <v>1</v>
      </c>
      <c r="AE22">
        <v>1</v>
      </c>
      <c r="AF22" t="s">
        <v>303</v>
      </c>
      <c r="AG22" t="s">
        <v>304</v>
      </c>
      <c r="AH22">
        <v>0</v>
      </c>
      <c r="AI22">
        <v>0</v>
      </c>
      <c r="AJ22">
        <v>0</v>
      </c>
      <c r="AK22">
        <v>1</v>
      </c>
      <c r="AL22">
        <v>0.5</v>
      </c>
      <c r="AM22">
        <v>0.5</v>
      </c>
      <c r="BF22">
        <v>0.5</v>
      </c>
      <c r="BL22">
        <v>5</v>
      </c>
      <c r="BM22" s="4">
        <v>0</v>
      </c>
      <c r="BN22" s="4">
        <v>0</v>
      </c>
      <c r="BO22" s="4">
        <v>1</v>
      </c>
      <c r="BP22" s="4">
        <v>0</v>
      </c>
      <c r="BQ22" s="4">
        <v>1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1</v>
      </c>
      <c r="BZ22" s="4">
        <v>0</v>
      </c>
      <c r="CA22" s="4">
        <v>0</v>
      </c>
      <c r="CB22" s="4">
        <v>1</v>
      </c>
      <c r="CC22" s="4">
        <v>0</v>
      </c>
      <c r="CD22" s="4">
        <v>0</v>
      </c>
      <c r="CE22" s="4">
        <v>0</v>
      </c>
    </row>
    <row r="23" spans="1:83" x14ac:dyDescent="0.2">
      <c r="A23" t="s">
        <v>311</v>
      </c>
      <c r="B23" t="s">
        <v>312</v>
      </c>
      <c r="C23" t="s">
        <v>313</v>
      </c>
      <c r="D23" s="6" t="s">
        <v>477</v>
      </c>
      <c r="E23">
        <v>37</v>
      </c>
      <c r="F23">
        <v>73</v>
      </c>
      <c r="G23" t="s">
        <v>555</v>
      </c>
      <c r="H23">
        <v>2017</v>
      </c>
      <c r="I23">
        <v>0</v>
      </c>
      <c r="K23">
        <v>95.833333333333329</v>
      </c>
      <c r="L23">
        <v>1</v>
      </c>
      <c r="M23" t="s">
        <v>72</v>
      </c>
      <c r="N23">
        <v>3</v>
      </c>
      <c r="O23">
        <v>31.5</v>
      </c>
      <c r="P23">
        <v>19</v>
      </c>
      <c r="Q23">
        <v>62</v>
      </c>
      <c r="R23">
        <v>0</v>
      </c>
      <c r="S23">
        <v>142</v>
      </c>
      <c r="T23">
        <v>142</v>
      </c>
      <c r="U23">
        <v>0</v>
      </c>
      <c r="V23">
        <v>1</v>
      </c>
      <c r="W23">
        <v>1</v>
      </c>
      <c r="X23" t="s">
        <v>73</v>
      </c>
      <c r="Y23">
        <v>5</v>
      </c>
      <c r="AA23" s="1">
        <v>1</v>
      </c>
      <c r="AC23" s="1">
        <v>1</v>
      </c>
      <c r="AD23" s="1">
        <v>1</v>
      </c>
      <c r="AE23" s="1">
        <v>2</v>
      </c>
      <c r="AF23" t="s">
        <v>314</v>
      </c>
      <c r="AG23" t="s">
        <v>315</v>
      </c>
      <c r="AH23">
        <v>0</v>
      </c>
      <c r="AI23">
        <v>0</v>
      </c>
      <c r="AK23">
        <v>1</v>
      </c>
      <c r="AL23">
        <v>0.68</v>
      </c>
      <c r="AM23">
        <v>0.68</v>
      </c>
      <c r="AN23">
        <v>0.68</v>
      </c>
      <c r="BL23">
        <v>23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1</v>
      </c>
      <c r="BZ23" s="4">
        <v>0</v>
      </c>
      <c r="CA23" s="4">
        <v>0</v>
      </c>
      <c r="CB23" s="4">
        <v>1</v>
      </c>
      <c r="CC23" s="4">
        <v>1</v>
      </c>
      <c r="CD23" s="4">
        <v>0</v>
      </c>
      <c r="CE23" s="4">
        <v>0</v>
      </c>
    </row>
    <row r="24" spans="1:83" x14ac:dyDescent="0.2">
      <c r="A24" t="s">
        <v>329</v>
      </c>
      <c r="B24" t="s">
        <v>330</v>
      </c>
      <c r="C24" t="s">
        <v>331</v>
      </c>
      <c r="D24" s="6" t="s">
        <v>483</v>
      </c>
      <c r="E24">
        <v>40</v>
      </c>
      <c r="F24">
        <v>80</v>
      </c>
      <c r="G24" t="s">
        <v>562</v>
      </c>
      <c r="H24">
        <v>2004</v>
      </c>
      <c r="I24">
        <v>0</v>
      </c>
      <c r="K24">
        <v>62.5</v>
      </c>
      <c r="L24">
        <v>1</v>
      </c>
      <c r="M24" t="s">
        <v>72</v>
      </c>
      <c r="N24">
        <v>3</v>
      </c>
      <c r="O24">
        <v>19.63</v>
      </c>
      <c r="P24">
        <v>18</v>
      </c>
      <c r="Q24">
        <v>24</v>
      </c>
      <c r="R24">
        <v>69</v>
      </c>
      <c r="S24">
        <v>210</v>
      </c>
      <c r="T24">
        <v>279</v>
      </c>
      <c r="U24">
        <v>24.731182795698924</v>
      </c>
      <c r="V24">
        <v>2</v>
      </c>
      <c r="W24">
        <v>2</v>
      </c>
      <c r="X24" t="s">
        <v>73</v>
      </c>
      <c r="Y24">
        <v>5</v>
      </c>
      <c r="AA24" s="1">
        <v>4</v>
      </c>
      <c r="AC24" s="1">
        <v>5</v>
      </c>
      <c r="AD24" s="1">
        <v>1</v>
      </c>
      <c r="AE24" s="1">
        <v>2</v>
      </c>
      <c r="AF24" t="s">
        <v>332</v>
      </c>
      <c r="AG24" t="s">
        <v>333</v>
      </c>
      <c r="AH24">
        <v>0</v>
      </c>
      <c r="AI24">
        <v>0</v>
      </c>
      <c r="AJ24">
        <v>0</v>
      </c>
      <c r="AK24">
        <v>9</v>
      </c>
      <c r="AL24">
        <v>0.21725022999999999</v>
      </c>
      <c r="AM24">
        <v>0.15555555555555556</v>
      </c>
      <c r="AT24">
        <v>0.21</v>
      </c>
      <c r="AV24">
        <v>0.28000000000000003</v>
      </c>
      <c r="AY24">
        <v>0.24</v>
      </c>
      <c r="BB24">
        <v>0.06</v>
      </c>
      <c r="BC24">
        <v>0.13</v>
      </c>
      <c r="BF24">
        <v>0.09</v>
      </c>
      <c r="BH24">
        <v>0.33</v>
      </c>
      <c r="BJ24">
        <v>-0.03</v>
      </c>
      <c r="BK24">
        <v>0.09</v>
      </c>
      <c r="BL24">
        <v>60</v>
      </c>
      <c r="BM24" s="4">
        <v>0</v>
      </c>
      <c r="BN24" s="4">
        <v>0</v>
      </c>
      <c r="BO24" s="4">
        <v>0</v>
      </c>
      <c r="BP24" s="4">
        <v>0</v>
      </c>
      <c r="BQ24" s="4">
        <v>1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1</v>
      </c>
      <c r="BZ24" s="4">
        <v>0</v>
      </c>
      <c r="CA24" s="4">
        <v>0</v>
      </c>
      <c r="CB24" s="4">
        <v>1</v>
      </c>
      <c r="CC24" s="4">
        <v>1</v>
      </c>
      <c r="CD24" s="4">
        <v>0</v>
      </c>
      <c r="CE24" s="4">
        <v>0</v>
      </c>
    </row>
    <row r="25" spans="1:83" x14ac:dyDescent="0.2">
      <c r="A25" t="s">
        <v>329</v>
      </c>
      <c r="B25" t="s">
        <v>330</v>
      </c>
      <c r="C25" t="s">
        <v>331</v>
      </c>
      <c r="D25" s="6" t="s">
        <v>484</v>
      </c>
      <c r="E25">
        <v>40</v>
      </c>
      <c r="F25">
        <v>81</v>
      </c>
      <c r="G25" t="s">
        <v>563</v>
      </c>
      <c r="H25">
        <v>2004</v>
      </c>
      <c r="I25">
        <v>0</v>
      </c>
      <c r="K25">
        <v>62.5</v>
      </c>
      <c r="L25">
        <v>1</v>
      </c>
      <c r="M25" t="s">
        <v>72</v>
      </c>
      <c r="N25">
        <v>3</v>
      </c>
      <c r="O25">
        <v>19.63</v>
      </c>
      <c r="P25">
        <v>18</v>
      </c>
      <c r="Q25">
        <v>24</v>
      </c>
      <c r="R25">
        <v>69</v>
      </c>
      <c r="S25">
        <v>210</v>
      </c>
      <c r="T25">
        <v>279</v>
      </c>
      <c r="U25">
        <v>24.731182795698924</v>
      </c>
      <c r="V25">
        <v>2</v>
      </c>
      <c r="W25">
        <v>2</v>
      </c>
      <c r="X25" t="s">
        <v>73</v>
      </c>
      <c r="Y25">
        <v>5</v>
      </c>
      <c r="AA25" s="1">
        <v>4</v>
      </c>
      <c r="AC25" s="1">
        <v>5</v>
      </c>
      <c r="AD25" s="1">
        <v>1</v>
      </c>
      <c r="AE25" s="1">
        <v>2</v>
      </c>
      <c r="AF25" t="s">
        <v>334</v>
      </c>
      <c r="AG25" t="s">
        <v>335</v>
      </c>
      <c r="AH25">
        <v>0</v>
      </c>
      <c r="AI25">
        <v>0</v>
      </c>
      <c r="AJ25">
        <v>0</v>
      </c>
      <c r="AK25">
        <v>9</v>
      </c>
      <c r="AL25">
        <v>0.18000732999999999</v>
      </c>
      <c r="AM25">
        <v>0.12888888888888889</v>
      </c>
      <c r="AT25">
        <v>0.23</v>
      </c>
      <c r="AV25">
        <v>0.28000000000000003</v>
      </c>
      <c r="AY25">
        <v>0.31</v>
      </c>
      <c r="BB25">
        <v>0.06</v>
      </c>
      <c r="BC25">
        <v>0.17</v>
      </c>
      <c r="BF25">
        <v>-0.23</v>
      </c>
      <c r="BH25">
        <v>0.37</v>
      </c>
      <c r="BJ25">
        <v>-0.11</v>
      </c>
      <c r="BK25">
        <v>0.08</v>
      </c>
      <c r="BL25">
        <v>60</v>
      </c>
      <c r="BM25" s="4">
        <v>0</v>
      </c>
      <c r="BN25" s="4">
        <v>0</v>
      </c>
      <c r="BO25" s="4">
        <v>0</v>
      </c>
      <c r="BP25" s="4">
        <v>0</v>
      </c>
      <c r="BQ25" s="4">
        <v>1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1</v>
      </c>
      <c r="BZ25" s="4">
        <v>0</v>
      </c>
      <c r="CA25" s="4">
        <v>0</v>
      </c>
      <c r="CB25" s="4">
        <v>1</v>
      </c>
      <c r="CC25" s="4">
        <v>1</v>
      </c>
      <c r="CD25" s="4">
        <v>0</v>
      </c>
      <c r="CE25" s="4">
        <v>0</v>
      </c>
    </row>
    <row r="26" spans="1:83" x14ac:dyDescent="0.2">
      <c r="A26" t="s">
        <v>329</v>
      </c>
      <c r="B26" t="s">
        <v>330</v>
      </c>
      <c r="C26" t="s">
        <v>331</v>
      </c>
      <c r="D26" s="6" t="s">
        <v>485</v>
      </c>
      <c r="E26">
        <v>40</v>
      </c>
      <c r="F26">
        <v>82</v>
      </c>
      <c r="G26" t="s">
        <v>564</v>
      </c>
      <c r="H26">
        <v>2004</v>
      </c>
      <c r="I26">
        <v>0</v>
      </c>
      <c r="K26">
        <v>62.5</v>
      </c>
      <c r="L26">
        <v>1</v>
      </c>
      <c r="M26" t="s">
        <v>72</v>
      </c>
      <c r="N26">
        <v>3</v>
      </c>
      <c r="O26">
        <v>19.63</v>
      </c>
      <c r="P26">
        <v>18</v>
      </c>
      <c r="Q26">
        <v>24</v>
      </c>
      <c r="R26">
        <v>69</v>
      </c>
      <c r="S26">
        <v>210</v>
      </c>
      <c r="T26">
        <v>279</v>
      </c>
      <c r="U26">
        <v>24.731182795698924</v>
      </c>
      <c r="V26">
        <v>2</v>
      </c>
      <c r="W26">
        <v>2</v>
      </c>
      <c r="X26" t="s">
        <v>73</v>
      </c>
      <c r="Y26">
        <v>5</v>
      </c>
      <c r="AA26" s="1">
        <v>4</v>
      </c>
      <c r="AC26" s="1">
        <v>5</v>
      </c>
      <c r="AD26" s="1">
        <v>1</v>
      </c>
      <c r="AE26" s="1">
        <v>2</v>
      </c>
      <c r="AF26" t="s">
        <v>336</v>
      </c>
      <c r="AG26" t="s">
        <v>335</v>
      </c>
      <c r="AH26">
        <v>0</v>
      </c>
      <c r="AI26">
        <v>0</v>
      </c>
      <c r="AJ26">
        <v>0</v>
      </c>
      <c r="AK26">
        <v>9</v>
      </c>
      <c r="AL26">
        <v>0.44070759999999998</v>
      </c>
      <c r="AM26">
        <v>0.31555555555555553</v>
      </c>
      <c r="AT26">
        <v>0.39</v>
      </c>
      <c r="AV26">
        <v>0.4</v>
      </c>
      <c r="AY26">
        <v>0.5</v>
      </c>
      <c r="BB26">
        <v>0.13</v>
      </c>
      <c r="BC26">
        <v>0.32</v>
      </c>
      <c r="BF26">
        <v>0.38</v>
      </c>
      <c r="BH26">
        <v>0.38</v>
      </c>
      <c r="BJ26">
        <v>0.06</v>
      </c>
      <c r="BK26">
        <v>0.28000000000000003</v>
      </c>
      <c r="BL26">
        <v>60</v>
      </c>
      <c r="BM26" s="4">
        <v>0</v>
      </c>
      <c r="BN26" s="4">
        <v>0</v>
      </c>
      <c r="BO26" s="4">
        <v>0</v>
      </c>
      <c r="BP26" s="4">
        <v>0</v>
      </c>
      <c r="BQ26" s="4">
        <v>1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1</v>
      </c>
      <c r="BZ26" s="4">
        <v>0</v>
      </c>
      <c r="CA26" s="4">
        <v>0</v>
      </c>
      <c r="CB26" s="4">
        <v>1</v>
      </c>
      <c r="CC26" s="4">
        <v>1</v>
      </c>
      <c r="CD26" s="4">
        <v>0</v>
      </c>
      <c r="CE26" s="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861C-0747-CB4E-82AD-5A609476CED2}">
  <dimension ref="A1:CE82"/>
  <sheetViews>
    <sheetView topLeftCell="A53" workbookViewId="0">
      <selection activeCell="A81" sqref="A45:XFD81"/>
    </sheetView>
  </sheetViews>
  <sheetFormatPr baseColWidth="10" defaultRowHeight="16" x14ac:dyDescent="0.2"/>
  <sheetData>
    <row r="1" spans="1:83" x14ac:dyDescent="0.2">
      <c r="A1" s="14" t="s">
        <v>0</v>
      </c>
      <c r="B1" s="14" t="s">
        <v>1</v>
      </c>
      <c r="C1" s="14" t="s">
        <v>2</v>
      </c>
      <c r="D1" s="15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486</v>
      </c>
      <c r="L1" s="14" t="s">
        <v>10</v>
      </c>
      <c r="M1" s="14" t="s">
        <v>11</v>
      </c>
      <c r="N1" s="14" t="s">
        <v>12</v>
      </c>
      <c r="O1" s="16" t="s">
        <v>13</v>
      </c>
      <c r="P1" s="14" t="s">
        <v>14</v>
      </c>
      <c r="Q1" s="14" t="s">
        <v>15</v>
      </c>
      <c r="R1" s="14" t="s">
        <v>16</v>
      </c>
      <c r="S1" s="14" t="s">
        <v>17</v>
      </c>
      <c r="T1" s="14" t="s">
        <v>18</v>
      </c>
      <c r="U1" s="14" t="s">
        <v>19</v>
      </c>
      <c r="V1" s="14" t="s">
        <v>20</v>
      </c>
      <c r="W1" s="14" t="s">
        <v>21</v>
      </c>
      <c r="X1" s="14" t="s">
        <v>22</v>
      </c>
      <c r="Y1" s="14" t="s">
        <v>23</v>
      </c>
      <c r="Z1" s="14" t="s">
        <v>24</v>
      </c>
      <c r="AA1" s="14" t="s">
        <v>25</v>
      </c>
      <c r="AB1" s="14" t="s">
        <v>26</v>
      </c>
      <c r="AC1" s="14" t="s">
        <v>27</v>
      </c>
      <c r="AD1" s="14" t="s">
        <v>28</v>
      </c>
      <c r="AE1" s="14" t="s">
        <v>29</v>
      </c>
      <c r="AF1" s="14" t="s">
        <v>30</v>
      </c>
      <c r="AG1" s="14" t="s">
        <v>31</v>
      </c>
      <c r="AH1" s="14" t="s">
        <v>32</v>
      </c>
      <c r="AI1" s="14" t="s">
        <v>33</v>
      </c>
      <c r="AJ1" s="14" t="s">
        <v>34</v>
      </c>
      <c r="AK1" s="14" t="s">
        <v>35</v>
      </c>
      <c r="AL1" s="14" t="s">
        <v>442</v>
      </c>
      <c r="AM1" s="14" t="s">
        <v>36</v>
      </c>
      <c r="AN1" s="16" t="s">
        <v>37</v>
      </c>
      <c r="AO1" s="16" t="s">
        <v>38</v>
      </c>
      <c r="AP1" s="16" t="s">
        <v>39</v>
      </c>
      <c r="AQ1" s="16" t="s">
        <v>40</v>
      </c>
      <c r="AR1" s="16" t="s">
        <v>41</v>
      </c>
      <c r="AS1" s="16" t="s">
        <v>42</v>
      </c>
      <c r="AT1" s="16" t="s">
        <v>43</v>
      </c>
      <c r="AU1" s="16" t="s">
        <v>44</v>
      </c>
      <c r="AV1" s="16" t="s">
        <v>45</v>
      </c>
      <c r="AW1" s="16" t="s">
        <v>46</v>
      </c>
      <c r="AX1" s="16" t="s">
        <v>47</v>
      </c>
      <c r="AY1" s="16" t="s">
        <v>48</v>
      </c>
      <c r="AZ1" s="16" t="s">
        <v>49</v>
      </c>
      <c r="BA1" s="16" t="s">
        <v>50</v>
      </c>
      <c r="BB1" s="16" t="s">
        <v>51</v>
      </c>
      <c r="BC1" s="16" t="s">
        <v>52</v>
      </c>
      <c r="BD1" s="16" t="s">
        <v>53</v>
      </c>
      <c r="BE1" s="16" t="s">
        <v>54</v>
      </c>
      <c r="BF1" s="16" t="s">
        <v>55</v>
      </c>
      <c r="BG1" s="16" t="s">
        <v>56</v>
      </c>
      <c r="BH1" s="16" t="s">
        <v>57</v>
      </c>
      <c r="BI1" s="16" t="s">
        <v>58</v>
      </c>
      <c r="BJ1" s="16" t="s">
        <v>59</v>
      </c>
      <c r="BK1" s="16" t="s">
        <v>60</v>
      </c>
      <c r="BL1" s="14" t="s">
        <v>61</v>
      </c>
      <c r="BM1" s="17" t="s">
        <v>571</v>
      </c>
      <c r="BN1" s="17" t="s">
        <v>572</v>
      </c>
      <c r="BO1" s="17" t="s">
        <v>573</v>
      </c>
      <c r="BP1" s="17" t="s">
        <v>574</v>
      </c>
      <c r="BQ1" s="17" t="s">
        <v>575</v>
      </c>
      <c r="BR1" s="17" t="s">
        <v>576</v>
      </c>
      <c r="BS1" s="17" t="s">
        <v>577</v>
      </c>
      <c r="BT1" s="17" t="s">
        <v>578</v>
      </c>
      <c r="BU1" s="17" t="s">
        <v>579</v>
      </c>
      <c r="BV1" s="17" t="s">
        <v>580</v>
      </c>
      <c r="BW1" s="17" t="s">
        <v>581</v>
      </c>
      <c r="BX1" s="17" t="s">
        <v>582</v>
      </c>
      <c r="BY1" s="17" t="s">
        <v>583</v>
      </c>
      <c r="BZ1" s="17" t="s">
        <v>584</v>
      </c>
      <c r="CA1" s="17" t="s">
        <v>585</v>
      </c>
      <c r="CB1" s="17" t="s">
        <v>586</v>
      </c>
      <c r="CC1" s="17" t="s">
        <v>587</v>
      </c>
      <c r="CD1" s="17" t="s">
        <v>588</v>
      </c>
      <c r="CE1" s="17" t="s">
        <v>589</v>
      </c>
    </row>
    <row r="2" spans="1:83" x14ac:dyDescent="0.2">
      <c r="A2" s="7"/>
      <c r="B2" s="7" t="s">
        <v>70</v>
      </c>
      <c r="C2" s="7" t="s">
        <v>71</v>
      </c>
      <c r="D2" s="18">
        <v>3</v>
      </c>
      <c r="E2" s="7">
        <v>2</v>
      </c>
      <c r="F2" s="7">
        <v>2</v>
      </c>
      <c r="G2" s="7" t="s">
        <v>488</v>
      </c>
      <c r="H2" s="7">
        <v>2007</v>
      </c>
      <c r="I2" s="7">
        <v>1</v>
      </c>
      <c r="J2" s="7"/>
      <c r="K2" s="7">
        <v>83.333333300000007</v>
      </c>
      <c r="L2" s="7">
        <v>1</v>
      </c>
      <c r="M2" s="7" t="s">
        <v>72</v>
      </c>
      <c r="N2" s="7">
        <v>3</v>
      </c>
      <c r="O2" s="19">
        <v>19.3</v>
      </c>
      <c r="P2" s="7">
        <v>17</v>
      </c>
      <c r="Q2" s="7">
        <v>51</v>
      </c>
      <c r="R2" s="7">
        <v>0</v>
      </c>
      <c r="S2" s="7">
        <v>382</v>
      </c>
      <c r="T2" s="7">
        <v>382</v>
      </c>
      <c r="U2" s="7">
        <v>0</v>
      </c>
      <c r="V2" s="7">
        <v>1</v>
      </c>
      <c r="W2" s="7">
        <v>2</v>
      </c>
      <c r="X2" s="7" t="s">
        <v>73</v>
      </c>
      <c r="Y2" s="7">
        <v>1</v>
      </c>
      <c r="Z2" s="7"/>
      <c r="AA2" s="7">
        <v>5</v>
      </c>
      <c r="AB2" s="7"/>
      <c r="AC2" s="7">
        <v>5</v>
      </c>
      <c r="AD2" s="7">
        <v>1</v>
      </c>
      <c r="AE2" s="7">
        <v>1</v>
      </c>
      <c r="AF2" s="7" t="s">
        <v>74</v>
      </c>
      <c r="AG2" s="7" t="s">
        <v>75</v>
      </c>
      <c r="AH2" s="7">
        <v>0</v>
      </c>
      <c r="AI2" s="7">
        <v>0</v>
      </c>
      <c r="AJ2" s="7">
        <v>0</v>
      </c>
      <c r="AK2" s="7">
        <v>4</v>
      </c>
      <c r="AL2" s="7">
        <v>0.51149979000000001</v>
      </c>
      <c r="AM2" s="19">
        <v>0.39</v>
      </c>
      <c r="AN2" s="19"/>
      <c r="AO2" s="19"/>
      <c r="AP2" s="19"/>
      <c r="AQ2" s="19"/>
      <c r="AR2" s="19"/>
      <c r="AS2" s="19"/>
      <c r="AT2" s="19"/>
      <c r="AU2" s="19"/>
      <c r="AV2" s="19">
        <v>0.35</v>
      </c>
      <c r="AW2" s="19"/>
      <c r="AX2" s="19"/>
      <c r="AY2" s="19">
        <v>0.49</v>
      </c>
      <c r="AZ2" s="19"/>
      <c r="BA2" s="19"/>
      <c r="BB2" s="19"/>
      <c r="BC2" s="19"/>
      <c r="BD2" s="19"/>
      <c r="BE2" s="19"/>
      <c r="BF2" s="19">
        <v>0.39</v>
      </c>
      <c r="BG2" s="19"/>
      <c r="BH2" s="19">
        <v>0.34</v>
      </c>
      <c r="BI2" s="19"/>
      <c r="BJ2" s="19"/>
      <c r="BK2" s="19"/>
      <c r="BL2" s="7">
        <v>83</v>
      </c>
      <c r="BM2" s="19">
        <v>0</v>
      </c>
      <c r="BN2" s="19">
        <v>0</v>
      </c>
      <c r="BO2" s="19">
        <v>1</v>
      </c>
      <c r="BP2" s="19">
        <v>0</v>
      </c>
      <c r="BQ2" s="19">
        <v>1</v>
      </c>
      <c r="BR2" s="19">
        <v>0</v>
      </c>
      <c r="BS2" s="19">
        <v>0</v>
      </c>
      <c r="BT2" s="19">
        <v>0</v>
      </c>
      <c r="BU2" s="19">
        <v>0</v>
      </c>
      <c r="BV2" s="19">
        <v>0</v>
      </c>
      <c r="BW2" s="19">
        <v>0</v>
      </c>
      <c r="BX2" s="19">
        <v>0</v>
      </c>
      <c r="BY2" s="19">
        <v>1</v>
      </c>
      <c r="BZ2" s="19">
        <v>0</v>
      </c>
      <c r="CA2" s="19">
        <v>0</v>
      </c>
      <c r="CB2" s="19">
        <v>1</v>
      </c>
      <c r="CC2" s="19">
        <v>0</v>
      </c>
      <c r="CD2" s="19">
        <v>0</v>
      </c>
      <c r="CE2" s="19">
        <v>0</v>
      </c>
    </row>
    <row r="3" spans="1:83" x14ac:dyDescent="0.2">
      <c r="A3" s="7"/>
      <c r="B3" s="7" t="s">
        <v>80</v>
      </c>
      <c r="C3" s="7" t="s">
        <v>81</v>
      </c>
      <c r="D3" s="18">
        <v>5</v>
      </c>
      <c r="E3" s="7">
        <v>4</v>
      </c>
      <c r="F3" s="7">
        <v>4</v>
      </c>
      <c r="G3" s="7" t="s">
        <v>490</v>
      </c>
      <c r="H3" s="7">
        <v>2015</v>
      </c>
      <c r="I3" s="7">
        <v>1</v>
      </c>
      <c r="J3" s="7"/>
      <c r="K3" s="7">
        <v>79.166666699999993</v>
      </c>
      <c r="L3" s="7">
        <v>1</v>
      </c>
      <c r="M3" s="7" t="s">
        <v>72</v>
      </c>
      <c r="N3" s="7">
        <v>3</v>
      </c>
      <c r="O3" s="19">
        <v>41.24</v>
      </c>
      <c r="P3" s="7"/>
      <c r="Q3" s="7"/>
      <c r="R3" s="7">
        <v>106</v>
      </c>
      <c r="S3" s="7">
        <v>0</v>
      </c>
      <c r="T3" s="7">
        <v>106</v>
      </c>
      <c r="U3" s="7">
        <v>100</v>
      </c>
      <c r="V3" s="7">
        <v>5</v>
      </c>
      <c r="W3" s="7">
        <v>3</v>
      </c>
      <c r="X3" s="7" t="s">
        <v>73</v>
      </c>
      <c r="Y3" s="7">
        <v>1</v>
      </c>
      <c r="Z3" s="7"/>
      <c r="AA3" s="7">
        <v>3</v>
      </c>
      <c r="AB3" s="7" t="s">
        <v>82</v>
      </c>
      <c r="AC3" s="7">
        <v>3</v>
      </c>
      <c r="AD3" s="7">
        <v>2</v>
      </c>
      <c r="AE3" s="7">
        <v>1</v>
      </c>
      <c r="AF3" s="7" t="s">
        <v>83</v>
      </c>
      <c r="AG3" s="7" t="s">
        <v>84</v>
      </c>
      <c r="AH3" s="7">
        <v>0</v>
      </c>
      <c r="AI3" s="7">
        <v>1</v>
      </c>
      <c r="AJ3" s="7">
        <v>1</v>
      </c>
      <c r="AK3" s="7">
        <v>5</v>
      </c>
      <c r="AL3" s="7">
        <v>0.51516308</v>
      </c>
      <c r="AM3" s="19">
        <v>0.39</v>
      </c>
      <c r="AN3" s="19"/>
      <c r="AO3" s="19">
        <v>0.47</v>
      </c>
      <c r="AP3" s="19">
        <v>0.41</v>
      </c>
      <c r="AQ3" s="19">
        <v>0.15</v>
      </c>
      <c r="AR3" s="19">
        <v>0.34</v>
      </c>
      <c r="AS3" s="19">
        <v>0.56000000000000005</v>
      </c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7">
        <v>9</v>
      </c>
      <c r="BM3" s="19">
        <v>0</v>
      </c>
      <c r="BN3" s="19">
        <v>1</v>
      </c>
      <c r="BO3" s="19">
        <v>7</v>
      </c>
      <c r="BP3" s="19">
        <v>1</v>
      </c>
      <c r="BQ3" s="19">
        <v>0</v>
      </c>
      <c r="BR3" s="19">
        <v>1</v>
      </c>
      <c r="BS3" s="19">
        <v>0</v>
      </c>
      <c r="BT3" s="19">
        <v>0</v>
      </c>
      <c r="BU3" s="19">
        <v>0</v>
      </c>
      <c r="BV3" s="19">
        <v>0</v>
      </c>
      <c r="BW3" s="19">
        <v>0</v>
      </c>
      <c r="BX3" s="19">
        <v>0</v>
      </c>
      <c r="BY3" s="19">
        <v>0</v>
      </c>
      <c r="BZ3" s="19">
        <v>0</v>
      </c>
      <c r="CA3" s="19">
        <v>0</v>
      </c>
      <c r="CB3" s="19">
        <v>1</v>
      </c>
      <c r="CC3" s="19">
        <v>0</v>
      </c>
      <c r="CD3" s="19">
        <v>0</v>
      </c>
      <c r="CE3" s="19">
        <v>0</v>
      </c>
    </row>
    <row r="4" spans="1:83" x14ac:dyDescent="0.2">
      <c r="A4" s="14"/>
      <c r="B4" s="7" t="s">
        <v>85</v>
      </c>
      <c r="C4" s="7" t="s">
        <v>86</v>
      </c>
      <c r="D4" s="18">
        <v>6</v>
      </c>
      <c r="E4" s="7">
        <v>5</v>
      </c>
      <c r="F4" s="7">
        <v>5</v>
      </c>
      <c r="G4" s="7" t="s">
        <v>491</v>
      </c>
      <c r="H4" s="7">
        <v>2017</v>
      </c>
      <c r="I4" s="7">
        <v>1</v>
      </c>
      <c r="J4" s="7"/>
      <c r="K4" s="7">
        <v>25</v>
      </c>
      <c r="L4" s="7">
        <v>1</v>
      </c>
      <c r="M4" s="7" t="s">
        <v>87</v>
      </c>
      <c r="N4" s="7">
        <v>1</v>
      </c>
      <c r="O4" s="19">
        <v>34.99</v>
      </c>
      <c r="P4" s="7">
        <v>18</v>
      </c>
      <c r="Q4" s="7">
        <v>60</v>
      </c>
      <c r="R4" s="7">
        <v>208</v>
      </c>
      <c r="S4" s="7">
        <v>0</v>
      </c>
      <c r="T4" s="7">
        <v>208</v>
      </c>
      <c r="U4" s="7">
        <v>100</v>
      </c>
      <c r="V4" s="7">
        <v>5</v>
      </c>
      <c r="W4" s="7">
        <v>4</v>
      </c>
      <c r="X4" s="7" t="s">
        <v>73</v>
      </c>
      <c r="Y4" s="7">
        <v>1</v>
      </c>
      <c r="Z4" s="7"/>
      <c r="AA4" s="7">
        <v>5</v>
      </c>
      <c r="AB4" s="7"/>
      <c r="AC4" s="7">
        <v>2</v>
      </c>
      <c r="AD4" s="7">
        <v>2</v>
      </c>
      <c r="AE4" s="7">
        <v>1</v>
      </c>
      <c r="AF4" s="7" t="s">
        <v>83</v>
      </c>
      <c r="AG4" s="7" t="s">
        <v>88</v>
      </c>
      <c r="AH4" s="7">
        <v>0</v>
      </c>
      <c r="AI4" s="7">
        <v>1</v>
      </c>
      <c r="AJ4" s="7">
        <v>0</v>
      </c>
      <c r="AK4" s="7">
        <v>18</v>
      </c>
      <c r="AL4" s="7">
        <v>0.24640646999999999</v>
      </c>
      <c r="AM4" s="19">
        <v>0.17</v>
      </c>
      <c r="AN4" s="19"/>
      <c r="AO4" s="19"/>
      <c r="AP4" s="19"/>
      <c r="AQ4" s="19"/>
      <c r="AR4" s="19"/>
      <c r="AS4" s="19"/>
      <c r="AT4" s="19">
        <v>0.05</v>
      </c>
      <c r="AU4" s="19">
        <v>0.28000000000000003</v>
      </c>
      <c r="AV4" s="19">
        <v>0.28000000000000003</v>
      </c>
      <c r="AW4" s="19">
        <v>0.21</v>
      </c>
      <c r="AX4" s="19">
        <v>0.16</v>
      </c>
      <c r="AY4" s="19">
        <v>0.25</v>
      </c>
      <c r="AZ4" s="19">
        <v>0.2</v>
      </c>
      <c r="BA4" s="19">
        <v>0.19</v>
      </c>
      <c r="BB4" s="19">
        <v>0.04</v>
      </c>
      <c r="BC4" s="19">
        <v>0.2</v>
      </c>
      <c r="BD4" s="19">
        <v>0.19</v>
      </c>
      <c r="BE4" s="19">
        <v>0.12</v>
      </c>
      <c r="BF4" s="19">
        <v>0.23</v>
      </c>
      <c r="BG4" s="19">
        <v>0.25</v>
      </c>
      <c r="BH4" s="19">
        <v>0.12</v>
      </c>
      <c r="BI4" s="19">
        <v>-0.08</v>
      </c>
      <c r="BJ4" s="19">
        <v>0.13</v>
      </c>
      <c r="BK4" s="19">
        <v>0.26</v>
      </c>
      <c r="BL4" s="7" t="s">
        <v>89</v>
      </c>
      <c r="BM4" s="19">
        <v>0</v>
      </c>
      <c r="BN4" s="19">
        <v>1</v>
      </c>
      <c r="BO4" s="19">
        <v>1</v>
      </c>
      <c r="BP4" s="19">
        <v>0</v>
      </c>
      <c r="BQ4" s="19">
        <v>0</v>
      </c>
      <c r="BR4" s="19">
        <v>0</v>
      </c>
      <c r="BS4" s="19">
        <v>1</v>
      </c>
      <c r="BT4" s="19">
        <v>0</v>
      </c>
      <c r="BU4" s="19">
        <v>0</v>
      </c>
      <c r="BV4" s="19">
        <v>0</v>
      </c>
      <c r="BW4" s="19">
        <v>0</v>
      </c>
      <c r="BX4" s="19">
        <v>0</v>
      </c>
      <c r="BY4" s="19">
        <v>0</v>
      </c>
      <c r="BZ4" s="19">
        <v>1</v>
      </c>
      <c r="CA4" s="19">
        <v>0</v>
      </c>
      <c r="CB4" s="19">
        <v>0</v>
      </c>
      <c r="CC4" s="19">
        <v>0</v>
      </c>
      <c r="CD4" s="19">
        <v>0</v>
      </c>
      <c r="CE4" s="19">
        <v>0</v>
      </c>
    </row>
    <row r="5" spans="1:83" x14ac:dyDescent="0.2">
      <c r="A5" s="7"/>
      <c r="B5" s="7" t="s">
        <v>90</v>
      </c>
      <c r="C5" s="7" t="s">
        <v>91</v>
      </c>
      <c r="D5" s="18">
        <v>7</v>
      </c>
      <c r="E5" s="7">
        <v>6</v>
      </c>
      <c r="F5" s="7">
        <v>6</v>
      </c>
      <c r="G5" s="7" t="s">
        <v>492</v>
      </c>
      <c r="H5" s="7">
        <v>2016</v>
      </c>
      <c r="I5" s="7">
        <v>1</v>
      </c>
      <c r="J5" s="7"/>
      <c r="K5" s="7">
        <v>16.6666667</v>
      </c>
      <c r="L5" s="7">
        <v>1</v>
      </c>
      <c r="M5" s="7" t="s">
        <v>92</v>
      </c>
      <c r="N5" s="7">
        <v>4</v>
      </c>
      <c r="O5" s="19">
        <v>34.68</v>
      </c>
      <c r="P5" s="7">
        <v>18</v>
      </c>
      <c r="Q5" s="7">
        <v>64</v>
      </c>
      <c r="R5" s="7">
        <v>20</v>
      </c>
      <c r="S5" s="7">
        <v>148</v>
      </c>
      <c r="T5" s="7">
        <v>168</v>
      </c>
      <c r="U5" s="7">
        <v>11.9047619</v>
      </c>
      <c r="V5" s="7">
        <v>2</v>
      </c>
      <c r="W5" s="7">
        <v>5</v>
      </c>
      <c r="X5" s="7" t="s">
        <v>66</v>
      </c>
      <c r="Y5" s="7">
        <v>7</v>
      </c>
      <c r="Z5" s="7"/>
      <c r="AA5" s="7">
        <v>7</v>
      </c>
      <c r="AB5" s="7"/>
      <c r="AC5" s="7">
        <v>3</v>
      </c>
      <c r="AD5" s="7">
        <v>2</v>
      </c>
      <c r="AE5" s="7">
        <v>1</v>
      </c>
      <c r="AF5" s="7" t="s">
        <v>93</v>
      </c>
      <c r="AG5" s="7" t="s">
        <v>94</v>
      </c>
      <c r="AH5" s="7">
        <v>0</v>
      </c>
      <c r="AI5" s="7">
        <v>0</v>
      </c>
      <c r="AJ5" s="7">
        <v>0</v>
      </c>
      <c r="AK5" s="7">
        <v>15</v>
      </c>
      <c r="AL5" s="7">
        <v>0.32055024999999998</v>
      </c>
      <c r="AM5" s="19">
        <v>0.22</v>
      </c>
      <c r="AN5" s="19"/>
      <c r="AO5" s="19">
        <v>0.34</v>
      </c>
      <c r="AP5" s="19">
        <v>0.28000000000000003</v>
      </c>
      <c r="AQ5" s="19">
        <v>0.16</v>
      </c>
      <c r="AR5" s="19">
        <v>0.23</v>
      </c>
      <c r="AS5" s="19">
        <v>0.15</v>
      </c>
      <c r="AT5" s="19">
        <v>0.18</v>
      </c>
      <c r="AU5" s="19">
        <v>0.32</v>
      </c>
      <c r="AV5" s="19">
        <v>0.23</v>
      </c>
      <c r="AW5" s="19">
        <v>0.24</v>
      </c>
      <c r="AX5" s="19">
        <v>0.19</v>
      </c>
      <c r="AY5" s="19">
        <v>0.27</v>
      </c>
      <c r="AZ5" s="19"/>
      <c r="BA5" s="19">
        <v>0.26</v>
      </c>
      <c r="BB5" s="19">
        <v>0.14000000000000001</v>
      </c>
      <c r="BC5" s="19">
        <v>0.23</v>
      </c>
      <c r="BD5" s="19">
        <v>0.28999999999999998</v>
      </c>
      <c r="BE5" s="19"/>
      <c r="BF5" s="19">
        <v>0.25</v>
      </c>
      <c r="BG5" s="19"/>
      <c r="BH5" s="19">
        <v>0.3</v>
      </c>
      <c r="BI5" s="19">
        <v>0.11</v>
      </c>
      <c r="BJ5" s="19">
        <v>0.2</v>
      </c>
      <c r="BK5" s="19">
        <v>0.15</v>
      </c>
      <c r="BL5" s="7" t="s">
        <v>95</v>
      </c>
      <c r="BM5" s="19">
        <v>0</v>
      </c>
      <c r="BN5" s="19">
        <v>1</v>
      </c>
      <c r="BO5" s="19">
        <v>1</v>
      </c>
      <c r="BP5" s="19">
        <v>0</v>
      </c>
      <c r="BQ5" s="19">
        <v>0</v>
      </c>
      <c r="BR5" s="19">
        <v>0</v>
      </c>
      <c r="BS5" s="19">
        <v>0</v>
      </c>
      <c r="BT5" s="19">
        <v>1</v>
      </c>
      <c r="BU5" s="19">
        <v>0</v>
      </c>
      <c r="BV5" s="19">
        <v>0</v>
      </c>
      <c r="BW5" s="19">
        <v>0</v>
      </c>
      <c r="BX5" s="19">
        <v>0</v>
      </c>
      <c r="BY5" s="19">
        <v>0</v>
      </c>
      <c r="BZ5" s="19">
        <v>0</v>
      </c>
      <c r="CA5" s="19">
        <v>0</v>
      </c>
      <c r="CB5" s="19">
        <v>0</v>
      </c>
      <c r="CC5" s="19">
        <v>0</v>
      </c>
      <c r="CD5" s="19">
        <v>0</v>
      </c>
      <c r="CE5" s="19">
        <v>0</v>
      </c>
    </row>
    <row r="6" spans="1:83" x14ac:dyDescent="0.2">
      <c r="A6" s="7"/>
      <c r="B6" s="7" t="s">
        <v>96</v>
      </c>
      <c r="C6" s="7" t="s">
        <v>97</v>
      </c>
      <c r="D6" s="18">
        <v>8</v>
      </c>
      <c r="E6" s="7">
        <v>7</v>
      </c>
      <c r="F6" s="7">
        <v>7</v>
      </c>
      <c r="G6" s="7" t="s">
        <v>493</v>
      </c>
      <c r="H6" s="7">
        <v>2009</v>
      </c>
      <c r="I6" s="7">
        <v>1</v>
      </c>
      <c r="J6" s="7"/>
      <c r="K6" s="7">
        <v>37.5</v>
      </c>
      <c r="L6" s="7">
        <v>1</v>
      </c>
      <c r="M6" s="7" t="s">
        <v>98</v>
      </c>
      <c r="N6" s="7">
        <v>3</v>
      </c>
      <c r="O6" s="19">
        <v>18.5</v>
      </c>
      <c r="P6" s="7">
        <v>16</v>
      </c>
      <c r="Q6" s="7">
        <v>46</v>
      </c>
      <c r="R6" s="7">
        <v>304</v>
      </c>
      <c r="S6" s="7">
        <v>543</v>
      </c>
      <c r="T6" s="7">
        <v>848</v>
      </c>
      <c r="U6" s="7">
        <v>35.849056599999997</v>
      </c>
      <c r="V6" s="7">
        <v>2</v>
      </c>
      <c r="W6" s="7">
        <v>2</v>
      </c>
      <c r="X6" s="7" t="s">
        <v>66</v>
      </c>
      <c r="Y6" s="7">
        <v>7</v>
      </c>
      <c r="Z6" s="7"/>
      <c r="AA6" s="7">
        <v>3</v>
      </c>
      <c r="AB6" s="7" t="s">
        <v>99</v>
      </c>
      <c r="AC6" s="7">
        <v>4</v>
      </c>
      <c r="AD6" s="7">
        <v>2</v>
      </c>
      <c r="AE6" s="7">
        <v>1</v>
      </c>
      <c r="AF6" s="7" t="s">
        <v>100</v>
      </c>
      <c r="AG6" s="7" t="s">
        <v>101</v>
      </c>
      <c r="AH6" s="7">
        <v>0</v>
      </c>
      <c r="AI6" s="7">
        <v>0</v>
      </c>
      <c r="AJ6" s="7">
        <v>0</v>
      </c>
      <c r="AK6" s="7">
        <v>15</v>
      </c>
      <c r="AL6" s="7">
        <v>0.45983696000000002</v>
      </c>
      <c r="AM6" s="19">
        <v>0.32</v>
      </c>
      <c r="AN6" s="19"/>
      <c r="AO6" s="19"/>
      <c r="AP6" s="19"/>
      <c r="AQ6" s="19"/>
      <c r="AR6" s="19"/>
      <c r="AS6" s="19"/>
      <c r="AT6" s="19">
        <v>0.28999999999999998</v>
      </c>
      <c r="AU6" s="19">
        <v>0.39</v>
      </c>
      <c r="AV6" s="19">
        <v>0.32</v>
      </c>
      <c r="AW6" s="19">
        <v>0.4</v>
      </c>
      <c r="AX6" s="19">
        <v>0.3</v>
      </c>
      <c r="AY6" s="19">
        <v>0.51</v>
      </c>
      <c r="AZ6" s="19"/>
      <c r="BA6" s="19">
        <v>0.28999999999999998</v>
      </c>
      <c r="BB6" s="19">
        <v>0.22</v>
      </c>
      <c r="BC6" s="19">
        <v>0.23</v>
      </c>
      <c r="BD6" s="19">
        <v>0.38</v>
      </c>
      <c r="BE6" s="19"/>
      <c r="BF6" s="19">
        <v>0.38</v>
      </c>
      <c r="BG6" s="19"/>
      <c r="BH6" s="19">
        <v>0.4</v>
      </c>
      <c r="BI6" s="19">
        <v>0.08</v>
      </c>
      <c r="BJ6" s="19">
        <v>0.16</v>
      </c>
      <c r="BK6" s="19">
        <v>0.47</v>
      </c>
      <c r="BL6" s="21">
        <v>572</v>
      </c>
      <c r="BM6" s="19">
        <v>0</v>
      </c>
      <c r="BN6" s="19">
        <v>0</v>
      </c>
      <c r="BO6" s="19">
        <v>7</v>
      </c>
      <c r="BP6" s="19">
        <v>1</v>
      </c>
      <c r="BQ6" s="19">
        <v>1</v>
      </c>
      <c r="BR6" s="19">
        <v>0</v>
      </c>
      <c r="BS6" s="19">
        <v>0</v>
      </c>
      <c r="BT6" s="19">
        <v>0</v>
      </c>
      <c r="BU6" s="19">
        <v>0</v>
      </c>
      <c r="BV6" s="19">
        <v>0</v>
      </c>
      <c r="BW6" s="19">
        <v>0</v>
      </c>
      <c r="BX6" s="19">
        <v>0</v>
      </c>
      <c r="BY6" s="19">
        <v>0</v>
      </c>
      <c r="BZ6" s="19">
        <v>0</v>
      </c>
      <c r="CA6" s="19">
        <v>0</v>
      </c>
      <c r="CB6" s="19">
        <v>1</v>
      </c>
      <c r="CC6" s="19">
        <v>0</v>
      </c>
      <c r="CD6" s="19">
        <v>0</v>
      </c>
      <c r="CE6" s="19">
        <v>0</v>
      </c>
    </row>
    <row r="7" spans="1:83" x14ac:dyDescent="0.2">
      <c r="A7" s="7"/>
      <c r="B7" s="7" t="s">
        <v>102</v>
      </c>
      <c r="C7" s="7" t="s">
        <v>103</v>
      </c>
      <c r="D7" s="18">
        <v>9</v>
      </c>
      <c r="E7" s="7">
        <v>8</v>
      </c>
      <c r="F7" s="7">
        <v>8</v>
      </c>
      <c r="G7" s="7" t="s">
        <v>494</v>
      </c>
      <c r="H7" s="7">
        <v>2013</v>
      </c>
      <c r="I7" s="7">
        <v>1</v>
      </c>
      <c r="J7" s="7"/>
      <c r="K7" s="7">
        <v>25</v>
      </c>
      <c r="L7" s="7">
        <v>1</v>
      </c>
      <c r="M7" s="7" t="s">
        <v>87</v>
      </c>
      <c r="N7" s="7">
        <v>1</v>
      </c>
      <c r="O7" s="19">
        <v>33.4</v>
      </c>
      <c r="P7" s="7">
        <v>19</v>
      </c>
      <c r="Q7" s="7">
        <v>64</v>
      </c>
      <c r="R7" s="7">
        <v>78</v>
      </c>
      <c r="S7" s="7">
        <v>9</v>
      </c>
      <c r="T7" s="7">
        <v>87</v>
      </c>
      <c r="U7" s="7">
        <v>89.655172399999998</v>
      </c>
      <c r="V7" s="7">
        <v>4</v>
      </c>
      <c r="W7" s="7">
        <v>3</v>
      </c>
      <c r="X7" s="7" t="s">
        <v>73</v>
      </c>
      <c r="Y7" s="7">
        <v>1</v>
      </c>
      <c r="Z7" s="7"/>
      <c r="AA7" s="7">
        <v>5</v>
      </c>
      <c r="AB7" s="7"/>
      <c r="AC7" s="7">
        <v>2</v>
      </c>
      <c r="AD7" s="7">
        <v>2</v>
      </c>
      <c r="AE7" s="7">
        <v>1</v>
      </c>
      <c r="AF7" s="7" t="s">
        <v>83</v>
      </c>
      <c r="AG7" s="7" t="s">
        <v>104</v>
      </c>
      <c r="AH7" s="7">
        <v>0</v>
      </c>
      <c r="AI7" s="7">
        <v>1</v>
      </c>
      <c r="AJ7" s="7">
        <v>0</v>
      </c>
      <c r="AK7" s="7">
        <v>18</v>
      </c>
      <c r="AL7" s="7">
        <v>0.17440458</v>
      </c>
      <c r="AM7" s="19">
        <v>0.12</v>
      </c>
      <c r="AN7" s="19"/>
      <c r="AO7" s="19"/>
      <c r="AP7" s="19"/>
      <c r="AQ7" s="19"/>
      <c r="AR7" s="19"/>
      <c r="AS7" s="19"/>
      <c r="AT7" s="19">
        <v>0.11</v>
      </c>
      <c r="AU7" s="19">
        <v>0.33</v>
      </c>
      <c r="AV7" s="19">
        <v>0.11</v>
      </c>
      <c r="AW7" s="19">
        <v>0.26</v>
      </c>
      <c r="AX7" s="19">
        <v>0.15</v>
      </c>
      <c r="AY7" s="19">
        <v>0.18</v>
      </c>
      <c r="AZ7" s="19">
        <v>0.15</v>
      </c>
      <c r="BA7" s="19">
        <v>0.24</v>
      </c>
      <c r="BB7" s="19">
        <v>0.05</v>
      </c>
      <c r="BC7" s="19">
        <v>0.3</v>
      </c>
      <c r="BD7" s="19">
        <v>0.17</v>
      </c>
      <c r="BE7" s="19">
        <v>-0.04</v>
      </c>
      <c r="BF7" s="19">
        <v>0.06</v>
      </c>
      <c r="BG7" s="19">
        <v>-0.13</v>
      </c>
      <c r="BH7" s="19">
        <v>0.11</v>
      </c>
      <c r="BI7" s="19">
        <v>-0.15</v>
      </c>
      <c r="BJ7" s="19">
        <v>-0.01</v>
      </c>
      <c r="BK7" s="19">
        <v>0.28999999999999998</v>
      </c>
      <c r="BL7" s="21">
        <v>130</v>
      </c>
      <c r="BM7" s="19">
        <v>0</v>
      </c>
      <c r="BN7" s="19">
        <v>1</v>
      </c>
      <c r="BO7" s="19">
        <v>1</v>
      </c>
      <c r="BP7" s="19">
        <v>0</v>
      </c>
      <c r="BQ7" s="19">
        <v>0</v>
      </c>
      <c r="BR7" s="19">
        <v>1</v>
      </c>
      <c r="BS7" s="19">
        <v>0</v>
      </c>
      <c r="BT7" s="19">
        <v>0</v>
      </c>
      <c r="BU7" s="19">
        <v>0</v>
      </c>
      <c r="BV7" s="19">
        <v>0</v>
      </c>
      <c r="BW7" s="19">
        <v>0</v>
      </c>
      <c r="BX7" s="19">
        <v>0</v>
      </c>
      <c r="BY7" s="19">
        <v>0</v>
      </c>
      <c r="BZ7" s="19">
        <v>1</v>
      </c>
      <c r="CA7" s="19">
        <v>0</v>
      </c>
      <c r="CB7" s="19">
        <v>0</v>
      </c>
      <c r="CC7" s="19">
        <v>0</v>
      </c>
      <c r="CD7" s="19">
        <v>0</v>
      </c>
      <c r="CE7" s="19">
        <v>0</v>
      </c>
    </row>
    <row r="8" spans="1:83" x14ac:dyDescent="0.2">
      <c r="A8" s="7"/>
      <c r="B8" s="7" t="s">
        <v>105</v>
      </c>
      <c r="C8" s="7" t="s">
        <v>106</v>
      </c>
      <c r="D8" s="18">
        <v>10</v>
      </c>
      <c r="E8" s="7">
        <v>9</v>
      </c>
      <c r="F8" s="7">
        <v>9</v>
      </c>
      <c r="G8" s="7" t="s">
        <v>495</v>
      </c>
      <c r="H8" s="7">
        <v>2012</v>
      </c>
      <c r="I8" s="7">
        <v>1</v>
      </c>
      <c r="J8" s="7"/>
      <c r="K8" s="7">
        <v>79.166666699999993</v>
      </c>
      <c r="L8" s="7">
        <v>1</v>
      </c>
      <c r="M8" s="7" t="s">
        <v>72</v>
      </c>
      <c r="N8" s="7">
        <v>3</v>
      </c>
      <c r="O8" s="19">
        <v>34.1</v>
      </c>
      <c r="P8" s="7">
        <v>18</v>
      </c>
      <c r="Q8" s="7">
        <v>54</v>
      </c>
      <c r="R8" s="7">
        <v>40</v>
      </c>
      <c r="S8" s="7">
        <v>0</v>
      </c>
      <c r="T8" s="7">
        <v>40</v>
      </c>
      <c r="U8" s="7">
        <v>100</v>
      </c>
      <c r="V8" s="7">
        <v>5</v>
      </c>
      <c r="W8" s="7">
        <v>4</v>
      </c>
      <c r="X8" s="7" t="s">
        <v>73</v>
      </c>
      <c r="Y8" s="7">
        <v>1</v>
      </c>
      <c r="Z8" s="7"/>
      <c r="AA8" s="7">
        <v>7</v>
      </c>
      <c r="AB8" s="7"/>
      <c r="AC8" s="7">
        <v>3</v>
      </c>
      <c r="AD8" s="7">
        <v>2</v>
      </c>
      <c r="AE8" s="7">
        <v>1</v>
      </c>
      <c r="AF8" s="7" t="s">
        <v>107</v>
      </c>
      <c r="AG8" s="7" t="s">
        <v>108</v>
      </c>
      <c r="AH8" s="7">
        <v>0</v>
      </c>
      <c r="AI8" s="7">
        <v>0</v>
      </c>
      <c r="AJ8" s="7">
        <v>1</v>
      </c>
      <c r="AK8" s="7">
        <v>5</v>
      </c>
      <c r="AL8" s="7">
        <v>0.33098560999999999</v>
      </c>
      <c r="AM8" s="19">
        <v>0.25</v>
      </c>
      <c r="AN8" s="19"/>
      <c r="AO8" s="19">
        <v>0.38</v>
      </c>
      <c r="AP8" s="19">
        <v>0.34</v>
      </c>
      <c r="AQ8" s="19">
        <v>-0.03</v>
      </c>
      <c r="AR8" s="19">
        <v>0.11</v>
      </c>
      <c r="AS8" s="19">
        <v>0.44</v>
      </c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7">
        <v>2695</v>
      </c>
      <c r="BM8" s="19">
        <v>0</v>
      </c>
      <c r="BN8" s="19">
        <v>1</v>
      </c>
      <c r="BO8" s="19">
        <v>1</v>
      </c>
      <c r="BP8" s="19">
        <v>0</v>
      </c>
      <c r="BQ8" s="19">
        <v>0</v>
      </c>
      <c r="BR8" s="19">
        <v>0</v>
      </c>
      <c r="BS8" s="19">
        <v>1</v>
      </c>
      <c r="BT8" s="19">
        <v>0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>
        <v>0</v>
      </c>
      <c r="CB8" s="19">
        <v>1</v>
      </c>
      <c r="CC8" s="19">
        <v>0</v>
      </c>
      <c r="CD8" s="19">
        <v>0</v>
      </c>
      <c r="CE8" s="19">
        <v>0</v>
      </c>
    </row>
    <row r="9" spans="1:83" x14ac:dyDescent="0.2">
      <c r="A9" s="7"/>
      <c r="B9" s="7" t="s">
        <v>109</v>
      </c>
      <c r="C9" s="7" t="s">
        <v>110</v>
      </c>
      <c r="D9" s="18">
        <v>11</v>
      </c>
      <c r="E9" s="7">
        <v>10</v>
      </c>
      <c r="F9" s="7">
        <v>10</v>
      </c>
      <c r="G9" s="7" t="s">
        <v>496</v>
      </c>
      <c r="H9" s="7">
        <v>2016</v>
      </c>
      <c r="I9" s="7">
        <v>1</v>
      </c>
      <c r="J9" s="7"/>
      <c r="K9" s="7">
        <v>37.5</v>
      </c>
      <c r="L9" s="7">
        <v>1</v>
      </c>
      <c r="M9" s="7" t="s">
        <v>65</v>
      </c>
      <c r="N9" s="7">
        <v>2</v>
      </c>
      <c r="O9" s="19">
        <v>31.6</v>
      </c>
      <c r="P9" s="7">
        <v>20</v>
      </c>
      <c r="Q9" s="7">
        <v>44</v>
      </c>
      <c r="R9" s="7">
        <v>0</v>
      </c>
      <c r="S9" s="7">
        <v>200</v>
      </c>
      <c r="T9" s="7">
        <v>200</v>
      </c>
      <c r="U9" s="7">
        <v>0</v>
      </c>
      <c r="V9" s="7">
        <v>1</v>
      </c>
      <c r="W9" s="7">
        <v>1</v>
      </c>
      <c r="X9" s="7" t="s">
        <v>66</v>
      </c>
      <c r="Y9" s="7">
        <v>7</v>
      </c>
      <c r="Z9" s="7"/>
      <c r="AA9" s="7">
        <v>4</v>
      </c>
      <c r="AB9" s="7"/>
      <c r="AC9" s="7">
        <v>4</v>
      </c>
      <c r="AD9" s="7">
        <v>3</v>
      </c>
      <c r="AE9" s="7">
        <v>2</v>
      </c>
      <c r="AF9" s="7" t="s">
        <v>111</v>
      </c>
      <c r="AG9" s="7" t="s">
        <v>112</v>
      </c>
      <c r="AH9" s="7">
        <v>0</v>
      </c>
      <c r="AI9" s="7">
        <v>0</v>
      </c>
      <c r="AJ9" s="7">
        <v>0</v>
      </c>
      <c r="AK9" s="7">
        <v>15</v>
      </c>
      <c r="AL9" s="7">
        <v>0.33963061999999999</v>
      </c>
      <c r="AM9" s="19">
        <v>0.24</v>
      </c>
      <c r="AN9" s="19"/>
      <c r="AO9" s="19"/>
      <c r="AP9" s="19"/>
      <c r="AQ9" s="19"/>
      <c r="AR9" s="19"/>
      <c r="AS9" s="19"/>
      <c r="AT9" s="19">
        <v>0.4</v>
      </c>
      <c r="AU9" s="19">
        <v>0.24</v>
      </c>
      <c r="AV9" s="19">
        <v>0.33</v>
      </c>
      <c r="AW9" s="19">
        <v>0.32</v>
      </c>
      <c r="AX9" s="19">
        <v>0.27</v>
      </c>
      <c r="AY9" s="19">
        <v>0.22</v>
      </c>
      <c r="AZ9" s="19"/>
      <c r="BA9" s="19">
        <v>0.35</v>
      </c>
      <c r="BB9" s="19">
        <v>0.26</v>
      </c>
      <c r="BC9" s="19">
        <v>0.39</v>
      </c>
      <c r="BD9" s="19">
        <v>0.24</v>
      </c>
      <c r="BE9" s="19"/>
      <c r="BF9" s="19">
        <v>0.19</v>
      </c>
      <c r="BG9" s="19"/>
      <c r="BH9" s="19">
        <v>0.35</v>
      </c>
      <c r="BI9" s="19">
        <v>0.04</v>
      </c>
      <c r="BJ9" s="19">
        <v>-0.04</v>
      </c>
      <c r="BK9" s="19">
        <v>0</v>
      </c>
      <c r="BL9" s="21">
        <v>266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1</v>
      </c>
      <c r="BW9" s="19">
        <v>0</v>
      </c>
      <c r="BX9" s="19">
        <v>0</v>
      </c>
      <c r="BY9" s="19">
        <v>0</v>
      </c>
      <c r="BZ9" s="19">
        <v>0</v>
      </c>
      <c r="CA9" s="19">
        <v>1</v>
      </c>
      <c r="CB9" s="19">
        <v>0</v>
      </c>
      <c r="CC9" s="19">
        <v>1</v>
      </c>
      <c r="CD9" s="19">
        <v>0</v>
      </c>
      <c r="CE9" s="19">
        <v>0</v>
      </c>
    </row>
    <row r="10" spans="1:83" x14ac:dyDescent="0.2">
      <c r="A10" s="7" t="s">
        <v>113</v>
      </c>
      <c r="B10" s="7" t="s">
        <v>114</v>
      </c>
      <c r="C10" s="7" t="s">
        <v>115</v>
      </c>
      <c r="D10" s="18">
        <v>13</v>
      </c>
      <c r="E10" s="7">
        <v>11</v>
      </c>
      <c r="F10" s="7">
        <v>11</v>
      </c>
      <c r="G10" s="7" t="s">
        <v>497</v>
      </c>
      <c r="H10" s="7">
        <v>2012</v>
      </c>
      <c r="I10" s="7">
        <v>1</v>
      </c>
      <c r="J10" s="7"/>
      <c r="K10" s="7">
        <v>20.8333333</v>
      </c>
      <c r="L10" s="7">
        <v>1</v>
      </c>
      <c r="M10" s="7" t="s">
        <v>116</v>
      </c>
      <c r="N10" s="7">
        <v>4</v>
      </c>
      <c r="O10" s="19">
        <v>23.99</v>
      </c>
      <c r="P10" s="7">
        <v>19</v>
      </c>
      <c r="Q10" s="7">
        <v>40</v>
      </c>
      <c r="R10" s="7">
        <v>8</v>
      </c>
      <c r="S10" s="7">
        <v>174</v>
      </c>
      <c r="T10" s="7">
        <v>182</v>
      </c>
      <c r="U10" s="7">
        <v>4.3956043999999999</v>
      </c>
      <c r="V10" s="7">
        <v>1</v>
      </c>
      <c r="W10" s="7">
        <v>2</v>
      </c>
      <c r="X10" s="7" t="s">
        <v>66</v>
      </c>
      <c r="Y10" s="7">
        <v>7</v>
      </c>
      <c r="Z10" s="7"/>
      <c r="AA10" s="7">
        <v>4</v>
      </c>
      <c r="AB10" s="7"/>
      <c r="AC10" s="7">
        <v>2</v>
      </c>
      <c r="AD10" s="7">
        <v>3</v>
      </c>
      <c r="AE10" s="7">
        <v>2</v>
      </c>
      <c r="AF10" s="7" t="s">
        <v>117</v>
      </c>
      <c r="AG10" s="7" t="s">
        <v>118</v>
      </c>
      <c r="AH10" s="7">
        <v>0</v>
      </c>
      <c r="AI10" s="7">
        <v>1</v>
      </c>
      <c r="AJ10" s="7">
        <v>0</v>
      </c>
      <c r="AK10" s="7">
        <v>18</v>
      </c>
      <c r="AL10" s="7">
        <v>0.19360508000000001</v>
      </c>
      <c r="AM10" s="19">
        <v>0.13</v>
      </c>
      <c r="AN10" s="19">
        <v>0.18</v>
      </c>
      <c r="AO10" s="19"/>
      <c r="AP10" s="19"/>
      <c r="AQ10" s="19"/>
      <c r="AR10" s="19"/>
      <c r="AS10" s="19"/>
      <c r="AT10" s="19">
        <v>0.19</v>
      </c>
      <c r="AU10" s="19">
        <v>0.04</v>
      </c>
      <c r="AV10" s="19">
        <v>0.24</v>
      </c>
      <c r="AW10" s="19">
        <v>0.25</v>
      </c>
      <c r="AX10" s="19">
        <v>0.14000000000000001</v>
      </c>
      <c r="AY10" s="19">
        <v>0.11</v>
      </c>
      <c r="AZ10" s="19">
        <v>0.18</v>
      </c>
      <c r="BA10" s="19">
        <v>0.14000000000000001</v>
      </c>
      <c r="BB10" s="19">
        <v>0.09</v>
      </c>
      <c r="BC10" s="19">
        <v>0.15</v>
      </c>
      <c r="BD10" s="19">
        <v>0.16</v>
      </c>
      <c r="BE10" s="19">
        <v>0.02</v>
      </c>
      <c r="BF10" s="19">
        <v>0.22</v>
      </c>
      <c r="BG10" s="19">
        <v>0.15</v>
      </c>
      <c r="BH10" s="19">
        <v>0.15</v>
      </c>
      <c r="BI10" s="19">
        <v>0.16</v>
      </c>
      <c r="BJ10" s="19">
        <v>-0.01</v>
      </c>
      <c r="BK10" s="19">
        <v>0.04</v>
      </c>
      <c r="BL10" s="21">
        <v>70</v>
      </c>
      <c r="BM10" s="19">
        <v>0</v>
      </c>
      <c r="BN10" s="19">
        <v>0</v>
      </c>
      <c r="BO10" s="19">
        <v>0</v>
      </c>
      <c r="BP10" s="19">
        <v>0</v>
      </c>
      <c r="BQ10" s="19">
        <v>1</v>
      </c>
      <c r="BR10" s="19">
        <v>0</v>
      </c>
      <c r="BS10" s="19">
        <v>0</v>
      </c>
      <c r="BT10" s="19">
        <v>0</v>
      </c>
      <c r="BU10" s="19">
        <v>0</v>
      </c>
      <c r="BV10" s="19">
        <v>1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0</v>
      </c>
      <c r="CC10" s="19">
        <v>1</v>
      </c>
      <c r="CD10" s="19">
        <v>0</v>
      </c>
      <c r="CE10" s="19">
        <v>0</v>
      </c>
    </row>
    <row r="11" spans="1:83" x14ac:dyDescent="0.2">
      <c r="A11" s="7"/>
      <c r="B11" s="7" t="s">
        <v>119</v>
      </c>
      <c r="C11" s="7" t="s">
        <v>120</v>
      </c>
      <c r="D11" s="18">
        <v>14</v>
      </c>
      <c r="E11" s="7">
        <v>12</v>
      </c>
      <c r="F11" s="7">
        <v>12</v>
      </c>
      <c r="G11" s="7" t="s">
        <v>498</v>
      </c>
      <c r="H11" s="7">
        <v>2014</v>
      </c>
      <c r="I11" s="7">
        <v>1</v>
      </c>
      <c r="J11" s="7"/>
      <c r="K11" s="7">
        <v>75</v>
      </c>
      <c r="L11" s="7">
        <v>1</v>
      </c>
      <c r="M11" s="7" t="s">
        <v>121</v>
      </c>
      <c r="N11" s="7">
        <v>2</v>
      </c>
      <c r="O11" s="19">
        <v>21.53</v>
      </c>
      <c r="P11" s="7">
        <v>18</v>
      </c>
      <c r="Q11" s="7">
        <v>25</v>
      </c>
      <c r="R11" s="7">
        <v>140</v>
      </c>
      <c r="S11" s="7">
        <v>164</v>
      </c>
      <c r="T11" s="7">
        <v>304</v>
      </c>
      <c r="U11" s="7">
        <v>46.052631599999998</v>
      </c>
      <c r="V11" s="7">
        <v>2</v>
      </c>
      <c r="W11" s="7">
        <v>2</v>
      </c>
      <c r="X11" s="7" t="s">
        <v>66</v>
      </c>
      <c r="Y11" s="7">
        <v>7</v>
      </c>
      <c r="Z11" s="7">
        <v>2</v>
      </c>
      <c r="AA11" s="7">
        <v>5</v>
      </c>
      <c r="AB11" s="7"/>
      <c r="AC11" s="7">
        <v>5</v>
      </c>
      <c r="AD11" s="7">
        <v>1</v>
      </c>
      <c r="AE11" s="7">
        <v>3</v>
      </c>
      <c r="AF11" s="7" t="s">
        <v>122</v>
      </c>
      <c r="AG11" s="7" t="s">
        <v>123</v>
      </c>
      <c r="AH11" s="7">
        <v>1</v>
      </c>
      <c r="AI11" s="7">
        <v>0</v>
      </c>
      <c r="AJ11" s="7">
        <v>0</v>
      </c>
      <c r="AK11" s="7">
        <v>5</v>
      </c>
      <c r="AL11" s="7">
        <v>0.48046297999999998</v>
      </c>
      <c r="AM11" s="19">
        <v>0.36</v>
      </c>
      <c r="AN11" s="19"/>
      <c r="AO11" s="19">
        <v>0.44</v>
      </c>
      <c r="AP11" s="19"/>
      <c r="AQ11" s="19"/>
      <c r="AR11" s="19"/>
      <c r="AS11" s="19"/>
      <c r="AT11" s="19"/>
      <c r="AU11" s="19"/>
      <c r="AV11" s="19">
        <v>0.37</v>
      </c>
      <c r="AW11" s="19">
        <v>0.44</v>
      </c>
      <c r="AX11" s="19"/>
      <c r="AY11" s="19">
        <v>0.37</v>
      </c>
      <c r="AZ11" s="19"/>
      <c r="BA11" s="19"/>
      <c r="BB11" s="19"/>
      <c r="BC11" s="19"/>
      <c r="BD11" s="19"/>
      <c r="BE11" s="19"/>
      <c r="BF11" s="19">
        <v>0.21</v>
      </c>
      <c r="BG11" s="19"/>
      <c r="BH11" s="19">
        <v>0.41</v>
      </c>
      <c r="BI11" s="19"/>
      <c r="BJ11" s="19"/>
      <c r="BK11" s="19"/>
      <c r="BL11" s="7">
        <v>1386</v>
      </c>
      <c r="BM11" s="19">
        <v>0</v>
      </c>
      <c r="BN11" s="19">
        <v>0</v>
      </c>
      <c r="BO11" s="19">
        <v>1</v>
      </c>
      <c r="BP11" s="19">
        <v>0</v>
      </c>
      <c r="BQ11" s="19">
        <v>1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1</v>
      </c>
      <c r="BZ11" s="19">
        <v>0</v>
      </c>
      <c r="CA11" s="19">
        <v>1</v>
      </c>
      <c r="CB11" s="19">
        <v>0</v>
      </c>
      <c r="CC11" s="19">
        <v>0</v>
      </c>
      <c r="CD11" s="19">
        <v>1</v>
      </c>
      <c r="CE11" s="19">
        <v>0</v>
      </c>
    </row>
    <row r="12" spans="1:83" x14ac:dyDescent="0.2">
      <c r="A12" s="7" t="s">
        <v>124</v>
      </c>
      <c r="B12" s="7" t="s">
        <v>125</v>
      </c>
      <c r="C12" s="7" t="s">
        <v>126</v>
      </c>
      <c r="D12" s="18" t="s">
        <v>127</v>
      </c>
      <c r="E12" s="7">
        <v>13</v>
      </c>
      <c r="F12" s="7">
        <v>13</v>
      </c>
      <c r="G12" s="7" t="s">
        <v>499</v>
      </c>
      <c r="H12" s="7">
        <v>2013</v>
      </c>
      <c r="I12" s="7">
        <v>1</v>
      </c>
      <c r="J12" s="7"/>
      <c r="K12" s="7">
        <v>37.5</v>
      </c>
      <c r="L12" s="7">
        <v>1</v>
      </c>
      <c r="M12" s="7" t="s">
        <v>128</v>
      </c>
      <c r="N12" s="7">
        <v>4</v>
      </c>
      <c r="O12" s="19">
        <v>15.05</v>
      </c>
      <c r="P12" s="7">
        <v>12</v>
      </c>
      <c r="Q12" s="7">
        <v>18</v>
      </c>
      <c r="R12" s="7">
        <v>147</v>
      </c>
      <c r="S12" s="7">
        <v>81</v>
      </c>
      <c r="T12" s="7">
        <v>228</v>
      </c>
      <c r="U12" s="7">
        <v>64.473684199999994</v>
      </c>
      <c r="V12" s="7">
        <v>4</v>
      </c>
      <c r="W12" s="7">
        <v>6</v>
      </c>
      <c r="X12" s="7" t="s">
        <v>66</v>
      </c>
      <c r="Y12" s="7">
        <v>7</v>
      </c>
      <c r="Z12" s="7">
        <v>4</v>
      </c>
      <c r="AA12" s="7">
        <v>4</v>
      </c>
      <c r="AB12" s="7"/>
      <c r="AC12" s="7">
        <v>4</v>
      </c>
      <c r="AD12" s="7">
        <v>4</v>
      </c>
      <c r="AE12" s="7">
        <v>3</v>
      </c>
      <c r="AF12" s="7" t="s">
        <v>129</v>
      </c>
      <c r="AG12" s="7" t="s">
        <v>130</v>
      </c>
      <c r="AH12" s="7">
        <v>0</v>
      </c>
      <c r="AI12" s="7">
        <v>1</v>
      </c>
      <c r="AJ12" s="7">
        <v>0</v>
      </c>
      <c r="AK12" s="7">
        <v>15</v>
      </c>
      <c r="AL12" s="7">
        <v>0.18030951000000001</v>
      </c>
      <c r="AM12" s="19">
        <v>0.13</v>
      </c>
      <c r="AN12" s="19"/>
      <c r="AO12" s="19"/>
      <c r="AP12" s="19"/>
      <c r="AQ12" s="19"/>
      <c r="AR12" s="19"/>
      <c r="AS12" s="19"/>
      <c r="AT12" s="19">
        <v>0.16</v>
      </c>
      <c r="AU12" s="19">
        <v>-0.02</v>
      </c>
      <c r="AV12" s="19">
        <v>0.24</v>
      </c>
      <c r="AW12" s="19">
        <v>0.31</v>
      </c>
      <c r="AX12" s="19">
        <v>0.05</v>
      </c>
      <c r="AY12" s="19">
        <v>0.21</v>
      </c>
      <c r="AZ12" s="19"/>
      <c r="BA12" s="19">
        <v>0.11</v>
      </c>
      <c r="BB12" s="19">
        <v>0.15</v>
      </c>
      <c r="BC12" s="19">
        <v>0.02</v>
      </c>
      <c r="BD12" s="19">
        <v>0.21</v>
      </c>
      <c r="BE12" s="19"/>
      <c r="BF12" s="19">
        <v>7.0000000000000007E-2</v>
      </c>
      <c r="BG12" s="19"/>
      <c r="BH12" s="19">
        <v>0.19</v>
      </c>
      <c r="BI12" s="19">
        <v>0.11</v>
      </c>
      <c r="BJ12" s="19">
        <v>0.04</v>
      </c>
      <c r="BK12" s="19">
        <v>0.04</v>
      </c>
      <c r="BL12" s="21">
        <v>376</v>
      </c>
      <c r="BM12" s="19">
        <v>1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1</v>
      </c>
      <c r="BV12" s="19">
        <v>0</v>
      </c>
      <c r="BW12" s="19">
        <v>1</v>
      </c>
      <c r="BX12" s="19">
        <v>0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1</v>
      </c>
      <c r="CE12" s="19">
        <v>0</v>
      </c>
    </row>
    <row r="13" spans="1:83" x14ac:dyDescent="0.2">
      <c r="A13" s="7" t="s">
        <v>131</v>
      </c>
      <c r="B13" s="7" t="s">
        <v>125</v>
      </c>
      <c r="C13" s="7" t="s">
        <v>126</v>
      </c>
      <c r="D13" s="18" t="s">
        <v>127</v>
      </c>
      <c r="E13" s="7">
        <v>13</v>
      </c>
      <c r="F13" s="7">
        <v>14</v>
      </c>
      <c r="G13" s="7" t="s">
        <v>500</v>
      </c>
      <c r="H13" s="7">
        <v>2013</v>
      </c>
      <c r="I13" s="7">
        <v>1</v>
      </c>
      <c r="J13" s="7"/>
      <c r="K13" s="7">
        <v>37.5</v>
      </c>
      <c r="L13" s="7">
        <v>1</v>
      </c>
      <c r="M13" s="7" t="s">
        <v>128</v>
      </c>
      <c r="N13" s="7">
        <v>4</v>
      </c>
      <c r="O13" s="19">
        <v>15.05</v>
      </c>
      <c r="P13" s="7">
        <v>12</v>
      </c>
      <c r="Q13" s="7">
        <v>18</v>
      </c>
      <c r="R13" s="7">
        <v>147</v>
      </c>
      <c r="S13" s="7">
        <v>81</v>
      </c>
      <c r="T13" s="7">
        <v>228</v>
      </c>
      <c r="U13" s="7">
        <v>64.473684199999994</v>
      </c>
      <c r="V13" s="7">
        <v>4</v>
      </c>
      <c r="W13" s="7">
        <v>6</v>
      </c>
      <c r="X13" s="7" t="s">
        <v>66</v>
      </c>
      <c r="Y13" s="7">
        <v>7</v>
      </c>
      <c r="Z13" s="7">
        <v>4</v>
      </c>
      <c r="AA13" s="7">
        <v>4</v>
      </c>
      <c r="AB13" s="7"/>
      <c r="AC13" s="7">
        <v>4</v>
      </c>
      <c r="AD13" s="7">
        <v>4</v>
      </c>
      <c r="AE13" s="7">
        <v>3</v>
      </c>
      <c r="AF13" s="7" t="s">
        <v>132</v>
      </c>
      <c r="AG13" s="7" t="s">
        <v>130</v>
      </c>
      <c r="AH13" s="7">
        <v>0</v>
      </c>
      <c r="AI13" s="7">
        <v>1</v>
      </c>
      <c r="AJ13" s="7">
        <v>0</v>
      </c>
      <c r="AK13" s="7">
        <v>15</v>
      </c>
      <c r="AL13" s="7">
        <v>0.42453827</v>
      </c>
      <c r="AM13" s="19">
        <v>0.3</v>
      </c>
      <c r="AN13" s="19"/>
      <c r="AO13" s="19"/>
      <c r="AP13" s="19"/>
      <c r="AQ13" s="19"/>
      <c r="AR13" s="19"/>
      <c r="AS13" s="19"/>
      <c r="AT13" s="19">
        <v>0.35</v>
      </c>
      <c r="AU13" s="19">
        <v>0.16</v>
      </c>
      <c r="AV13" s="19">
        <v>0.46</v>
      </c>
      <c r="AW13" s="19">
        <v>0.52</v>
      </c>
      <c r="AX13" s="19">
        <v>0.25</v>
      </c>
      <c r="AY13" s="19">
        <v>0.38</v>
      </c>
      <c r="AZ13" s="19"/>
      <c r="BA13" s="19">
        <v>0.39</v>
      </c>
      <c r="BB13" s="19">
        <v>0.28999999999999998</v>
      </c>
      <c r="BC13" s="19">
        <v>0.24</v>
      </c>
      <c r="BD13" s="19">
        <v>0.3</v>
      </c>
      <c r="BE13" s="19"/>
      <c r="BF13" s="19">
        <v>0.31</v>
      </c>
      <c r="BG13" s="19"/>
      <c r="BH13" s="19">
        <v>0.3</v>
      </c>
      <c r="BI13" s="19">
        <v>0.25</v>
      </c>
      <c r="BJ13" s="19">
        <v>0.11</v>
      </c>
      <c r="BK13" s="19">
        <v>0.14000000000000001</v>
      </c>
      <c r="BL13" s="21">
        <v>376</v>
      </c>
      <c r="BM13" s="19">
        <v>1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1</v>
      </c>
      <c r="BV13" s="19">
        <v>0</v>
      </c>
      <c r="BW13" s="19">
        <v>1</v>
      </c>
      <c r="BX13" s="19">
        <v>0</v>
      </c>
      <c r="BY13" s="19">
        <v>0</v>
      </c>
      <c r="BZ13" s="19">
        <v>0</v>
      </c>
      <c r="CA13" s="19">
        <v>0</v>
      </c>
      <c r="CB13" s="19">
        <v>0</v>
      </c>
      <c r="CC13" s="19">
        <v>0</v>
      </c>
      <c r="CD13" s="19">
        <v>1</v>
      </c>
      <c r="CE13" s="19">
        <v>0</v>
      </c>
    </row>
    <row r="14" spans="1:83" x14ac:dyDescent="0.2">
      <c r="A14" s="7" t="s">
        <v>133</v>
      </c>
      <c r="B14" s="7" t="s">
        <v>134</v>
      </c>
      <c r="C14" s="7" t="s">
        <v>135</v>
      </c>
      <c r="D14" s="18" t="s">
        <v>136</v>
      </c>
      <c r="E14" s="7">
        <v>14</v>
      </c>
      <c r="F14" s="7">
        <v>15</v>
      </c>
      <c r="G14" s="7" t="s">
        <v>501</v>
      </c>
      <c r="H14" s="7">
        <v>2011</v>
      </c>
      <c r="I14" s="7">
        <v>1</v>
      </c>
      <c r="J14" s="7"/>
      <c r="K14" s="7">
        <v>37.5</v>
      </c>
      <c r="L14" s="7">
        <v>1</v>
      </c>
      <c r="M14" s="7" t="s">
        <v>137</v>
      </c>
      <c r="N14" s="7">
        <v>4</v>
      </c>
      <c r="O14" s="19">
        <v>14.7</v>
      </c>
      <c r="P14" s="7">
        <v>12</v>
      </c>
      <c r="Q14" s="7">
        <v>18</v>
      </c>
      <c r="R14" s="7">
        <v>84</v>
      </c>
      <c r="S14" s="7">
        <v>138</v>
      </c>
      <c r="T14" s="7">
        <v>222</v>
      </c>
      <c r="U14" s="7">
        <v>37.837837800000003</v>
      </c>
      <c r="V14" s="7">
        <v>2</v>
      </c>
      <c r="W14" s="7">
        <v>6</v>
      </c>
      <c r="X14" s="7" t="s">
        <v>73</v>
      </c>
      <c r="Y14" s="7">
        <v>1</v>
      </c>
      <c r="Z14" s="7"/>
      <c r="AA14" s="7">
        <v>5</v>
      </c>
      <c r="AB14" s="7"/>
      <c r="AC14" s="7">
        <v>4</v>
      </c>
      <c r="AD14" s="7">
        <v>1</v>
      </c>
      <c r="AE14" s="7">
        <v>4</v>
      </c>
      <c r="AF14" s="7" t="s">
        <v>138</v>
      </c>
      <c r="AG14" s="7" t="s">
        <v>139</v>
      </c>
      <c r="AH14" s="7">
        <v>0</v>
      </c>
      <c r="AI14" s="7">
        <v>0</v>
      </c>
      <c r="AJ14" s="7">
        <v>0</v>
      </c>
      <c r="AK14" s="7">
        <v>15</v>
      </c>
      <c r="AL14" s="7">
        <v>0.60389377</v>
      </c>
      <c r="AM14" s="19">
        <v>0.42</v>
      </c>
      <c r="AN14" s="19"/>
      <c r="AO14" s="19"/>
      <c r="AP14" s="19"/>
      <c r="AQ14" s="19"/>
      <c r="AR14" s="19"/>
      <c r="AS14" s="19"/>
      <c r="AT14" s="19">
        <v>0.51</v>
      </c>
      <c r="AU14" s="19">
        <v>0.45</v>
      </c>
      <c r="AV14" s="19">
        <v>0.48</v>
      </c>
      <c r="AW14" s="19">
        <v>0.48</v>
      </c>
      <c r="AX14" s="19">
        <v>0.42</v>
      </c>
      <c r="AY14" s="19">
        <v>0.56000000000000005</v>
      </c>
      <c r="AZ14" s="19"/>
      <c r="BA14" s="19">
        <v>0.44</v>
      </c>
      <c r="BB14" s="19">
        <v>0.37</v>
      </c>
      <c r="BC14" s="19">
        <v>0.46</v>
      </c>
      <c r="BD14" s="19">
        <v>0.39</v>
      </c>
      <c r="BE14" s="19"/>
      <c r="BF14" s="19">
        <v>0.42</v>
      </c>
      <c r="BG14" s="19"/>
      <c r="BH14" s="19">
        <v>0.48</v>
      </c>
      <c r="BI14" s="19">
        <v>0.23</v>
      </c>
      <c r="BJ14" s="19">
        <v>0.27</v>
      </c>
      <c r="BK14" s="19">
        <v>0.37</v>
      </c>
      <c r="BL14" s="21">
        <v>475</v>
      </c>
      <c r="BM14" s="19">
        <v>1</v>
      </c>
      <c r="BN14" s="19">
        <v>0</v>
      </c>
      <c r="BO14" s="19">
        <v>1</v>
      </c>
      <c r="BP14" s="19"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1</v>
      </c>
      <c r="BV14" s="19">
        <v>0</v>
      </c>
      <c r="BW14" s="19">
        <v>0</v>
      </c>
      <c r="BX14" s="19">
        <v>0</v>
      </c>
      <c r="BY14" s="19">
        <v>1</v>
      </c>
      <c r="BZ14" s="19">
        <v>0</v>
      </c>
      <c r="CA14" s="19">
        <v>0</v>
      </c>
      <c r="CB14" s="19">
        <v>0</v>
      </c>
      <c r="CC14" s="19">
        <v>0</v>
      </c>
      <c r="CD14" s="19">
        <v>0</v>
      </c>
      <c r="CE14" s="19">
        <v>1</v>
      </c>
    </row>
    <row r="15" spans="1:83" x14ac:dyDescent="0.2">
      <c r="A15" s="7" t="s">
        <v>140</v>
      </c>
      <c r="B15" s="7" t="s">
        <v>134</v>
      </c>
      <c r="C15" s="7" t="s">
        <v>135</v>
      </c>
      <c r="D15" s="18" t="s">
        <v>141</v>
      </c>
      <c r="E15" s="7">
        <v>14</v>
      </c>
      <c r="F15" s="7">
        <v>16</v>
      </c>
      <c r="G15" s="7" t="s">
        <v>502</v>
      </c>
      <c r="H15" s="7">
        <v>2011</v>
      </c>
      <c r="I15" s="7">
        <v>1</v>
      </c>
      <c r="J15" s="7"/>
      <c r="K15" s="7">
        <v>37.5</v>
      </c>
      <c r="L15" s="7">
        <v>1</v>
      </c>
      <c r="M15" s="7" t="s">
        <v>137</v>
      </c>
      <c r="N15" s="7">
        <v>4</v>
      </c>
      <c r="O15" s="19">
        <v>14.7</v>
      </c>
      <c r="P15" s="7">
        <v>12</v>
      </c>
      <c r="Q15" s="7">
        <v>18</v>
      </c>
      <c r="R15" s="7">
        <v>84</v>
      </c>
      <c r="S15" s="7">
        <v>138</v>
      </c>
      <c r="T15" s="7">
        <v>222</v>
      </c>
      <c r="U15" s="7">
        <v>37.837837800000003</v>
      </c>
      <c r="V15" s="7">
        <v>2</v>
      </c>
      <c r="W15" s="7">
        <v>6</v>
      </c>
      <c r="X15" s="7" t="s">
        <v>73</v>
      </c>
      <c r="Y15" s="7">
        <v>1</v>
      </c>
      <c r="Z15" s="7"/>
      <c r="AA15" s="7">
        <v>5</v>
      </c>
      <c r="AB15" s="7"/>
      <c r="AC15" s="7">
        <v>4</v>
      </c>
      <c r="AD15" s="7">
        <v>1</v>
      </c>
      <c r="AE15" s="7">
        <v>4</v>
      </c>
      <c r="AF15" s="7" t="s">
        <v>142</v>
      </c>
      <c r="AG15" s="7" t="s">
        <v>139</v>
      </c>
      <c r="AH15" s="7">
        <v>0</v>
      </c>
      <c r="AI15" s="7">
        <v>0</v>
      </c>
      <c r="AJ15" s="7">
        <v>0</v>
      </c>
      <c r="AK15" s="7">
        <v>15</v>
      </c>
      <c r="AL15" s="7">
        <v>0.33676855999999999</v>
      </c>
      <c r="AM15" s="19">
        <v>0.24</v>
      </c>
      <c r="AN15" s="19"/>
      <c r="AO15" s="19"/>
      <c r="AP15" s="19"/>
      <c r="AQ15" s="19"/>
      <c r="AR15" s="19"/>
      <c r="AS15" s="19"/>
      <c r="AT15" s="19">
        <v>0.28000000000000003</v>
      </c>
      <c r="AU15" s="19">
        <v>0.24</v>
      </c>
      <c r="AV15" s="19">
        <v>0.26</v>
      </c>
      <c r="AW15" s="19">
        <v>0.25</v>
      </c>
      <c r="AX15" s="19">
        <v>0.32</v>
      </c>
      <c r="AY15" s="19">
        <v>0.42</v>
      </c>
      <c r="AZ15" s="19"/>
      <c r="BA15" s="19">
        <v>0.28000000000000003</v>
      </c>
      <c r="BB15" s="19">
        <v>0.05</v>
      </c>
      <c r="BC15" s="19">
        <v>0.21</v>
      </c>
      <c r="BD15" s="19">
        <v>0.21</v>
      </c>
      <c r="BE15" s="19"/>
      <c r="BF15" s="19">
        <v>0.28000000000000003</v>
      </c>
      <c r="BG15" s="19"/>
      <c r="BH15" s="19">
        <v>0.38</v>
      </c>
      <c r="BI15" s="19">
        <v>0.02</v>
      </c>
      <c r="BJ15" s="19">
        <v>0.12</v>
      </c>
      <c r="BK15" s="19">
        <v>0.21</v>
      </c>
      <c r="BL15" s="21">
        <v>475</v>
      </c>
      <c r="BM15" s="19">
        <v>1</v>
      </c>
      <c r="BN15" s="19">
        <v>0</v>
      </c>
      <c r="BO15" s="19">
        <v>1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1</v>
      </c>
      <c r="BV15" s="19">
        <v>0</v>
      </c>
      <c r="BW15" s="19">
        <v>0</v>
      </c>
      <c r="BX15" s="19">
        <v>0</v>
      </c>
      <c r="BY15" s="19">
        <v>1</v>
      </c>
      <c r="BZ15" s="19">
        <v>0</v>
      </c>
      <c r="CA15" s="19">
        <v>0</v>
      </c>
      <c r="CB15" s="19">
        <v>0</v>
      </c>
      <c r="CC15" s="19">
        <v>0</v>
      </c>
      <c r="CD15" s="19">
        <v>0</v>
      </c>
      <c r="CE15" s="19">
        <v>1</v>
      </c>
    </row>
    <row r="16" spans="1:83" x14ac:dyDescent="0.2">
      <c r="A16" s="7" t="s">
        <v>143</v>
      </c>
      <c r="B16" s="7" t="s">
        <v>134</v>
      </c>
      <c r="C16" s="7" t="s">
        <v>135</v>
      </c>
      <c r="D16" s="18" t="s">
        <v>144</v>
      </c>
      <c r="E16" s="7">
        <v>14</v>
      </c>
      <c r="F16" s="7">
        <v>17</v>
      </c>
      <c r="G16" s="7" t="s">
        <v>503</v>
      </c>
      <c r="H16" s="7">
        <v>2011</v>
      </c>
      <c r="I16" s="7">
        <v>1</v>
      </c>
      <c r="J16" s="7"/>
      <c r="K16" s="7">
        <v>37.5</v>
      </c>
      <c r="L16" s="7">
        <v>1</v>
      </c>
      <c r="M16" s="7" t="s">
        <v>137</v>
      </c>
      <c r="N16" s="7">
        <v>4</v>
      </c>
      <c r="O16" s="19">
        <v>14.7</v>
      </c>
      <c r="P16" s="7">
        <v>12</v>
      </c>
      <c r="Q16" s="7">
        <v>18</v>
      </c>
      <c r="R16" s="7">
        <v>84</v>
      </c>
      <c r="S16" s="7">
        <v>138</v>
      </c>
      <c r="T16" s="7">
        <v>222</v>
      </c>
      <c r="U16" s="7">
        <v>37.837837800000003</v>
      </c>
      <c r="V16" s="7">
        <v>2</v>
      </c>
      <c r="W16" s="7">
        <v>6</v>
      </c>
      <c r="X16" s="7" t="s">
        <v>73</v>
      </c>
      <c r="Y16" s="7">
        <v>1</v>
      </c>
      <c r="Z16" s="7"/>
      <c r="AA16" s="7">
        <v>5</v>
      </c>
      <c r="AB16" s="7"/>
      <c r="AC16" s="7">
        <v>4</v>
      </c>
      <c r="AD16" s="7">
        <v>1</v>
      </c>
      <c r="AE16" s="7">
        <v>4</v>
      </c>
      <c r="AF16" s="7" t="s">
        <v>143</v>
      </c>
      <c r="AG16" s="7" t="s">
        <v>139</v>
      </c>
      <c r="AH16" s="7">
        <v>0</v>
      </c>
      <c r="AI16" s="7">
        <v>0</v>
      </c>
      <c r="AJ16" s="7">
        <v>0</v>
      </c>
      <c r="AK16" s="7">
        <v>15</v>
      </c>
      <c r="AL16" s="7">
        <v>0.39591770999999998</v>
      </c>
      <c r="AM16" s="19">
        <v>0.28000000000000003</v>
      </c>
      <c r="AN16" s="19"/>
      <c r="AO16" s="19"/>
      <c r="AP16" s="19"/>
      <c r="AQ16" s="19"/>
      <c r="AR16" s="19"/>
      <c r="AS16" s="19"/>
      <c r="AT16" s="19">
        <v>0.3</v>
      </c>
      <c r="AU16" s="19">
        <v>0.3</v>
      </c>
      <c r="AV16" s="19">
        <v>0.28999999999999998</v>
      </c>
      <c r="AW16" s="19">
        <v>0.24</v>
      </c>
      <c r="AX16" s="19">
        <v>0.34</v>
      </c>
      <c r="AY16" s="19">
        <v>0.34</v>
      </c>
      <c r="AZ16" s="19"/>
      <c r="BA16" s="19">
        <v>0.31</v>
      </c>
      <c r="BB16" s="19">
        <v>0.18</v>
      </c>
      <c r="BC16" s="19">
        <v>0.26</v>
      </c>
      <c r="BD16" s="19">
        <v>0.28000000000000003</v>
      </c>
      <c r="BE16" s="19"/>
      <c r="BF16" s="19">
        <v>0.35</v>
      </c>
      <c r="BG16" s="19"/>
      <c r="BH16" s="19">
        <v>0.37</v>
      </c>
      <c r="BI16" s="19">
        <v>0.2</v>
      </c>
      <c r="BJ16" s="19">
        <v>0.09</v>
      </c>
      <c r="BK16" s="19">
        <v>0.3</v>
      </c>
      <c r="BL16" s="21">
        <v>475</v>
      </c>
      <c r="BM16" s="19">
        <v>1</v>
      </c>
      <c r="BN16" s="19">
        <v>0</v>
      </c>
      <c r="BO16" s="19">
        <v>1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1</v>
      </c>
      <c r="BV16" s="19">
        <v>0</v>
      </c>
      <c r="BW16" s="19">
        <v>0</v>
      </c>
      <c r="BX16" s="19">
        <v>0</v>
      </c>
      <c r="BY16" s="19">
        <v>1</v>
      </c>
      <c r="BZ16" s="19">
        <v>0</v>
      </c>
      <c r="CA16" s="19">
        <v>0</v>
      </c>
      <c r="CB16" s="19">
        <v>0</v>
      </c>
      <c r="CC16" s="19">
        <v>0</v>
      </c>
      <c r="CD16" s="19">
        <v>0</v>
      </c>
      <c r="CE16" s="19">
        <v>1</v>
      </c>
    </row>
    <row r="17" spans="1:83" x14ac:dyDescent="0.2">
      <c r="A17" s="7" t="s">
        <v>145</v>
      </c>
      <c r="B17" s="7" t="s">
        <v>134</v>
      </c>
      <c r="C17" s="7" t="s">
        <v>135</v>
      </c>
      <c r="D17" s="18" t="s">
        <v>146</v>
      </c>
      <c r="E17" s="7">
        <v>14</v>
      </c>
      <c r="F17" s="7">
        <v>18</v>
      </c>
      <c r="G17" s="7" t="s">
        <v>504</v>
      </c>
      <c r="H17" s="7">
        <v>2011</v>
      </c>
      <c r="I17" s="7">
        <v>1</v>
      </c>
      <c r="J17" s="7"/>
      <c r="K17" s="7">
        <v>37.5</v>
      </c>
      <c r="L17" s="7">
        <v>1</v>
      </c>
      <c r="M17" s="7" t="s">
        <v>137</v>
      </c>
      <c r="N17" s="7">
        <v>4</v>
      </c>
      <c r="O17" s="19">
        <v>14.7</v>
      </c>
      <c r="P17" s="7">
        <v>12</v>
      </c>
      <c r="Q17" s="7">
        <v>18</v>
      </c>
      <c r="R17" s="7">
        <v>84</v>
      </c>
      <c r="S17" s="7">
        <v>138</v>
      </c>
      <c r="T17" s="7">
        <v>222</v>
      </c>
      <c r="U17" s="7">
        <v>37.837837800000003</v>
      </c>
      <c r="V17" s="7">
        <v>2</v>
      </c>
      <c r="W17" s="7">
        <v>6</v>
      </c>
      <c r="X17" s="7" t="s">
        <v>73</v>
      </c>
      <c r="Y17" s="7">
        <v>1</v>
      </c>
      <c r="Z17" s="7"/>
      <c r="AA17" s="7">
        <v>5</v>
      </c>
      <c r="AB17" s="7"/>
      <c r="AC17" s="7">
        <v>4</v>
      </c>
      <c r="AD17" s="7">
        <v>1</v>
      </c>
      <c r="AE17" s="7">
        <v>3</v>
      </c>
      <c r="AF17" s="7" t="s">
        <v>147</v>
      </c>
      <c r="AG17" s="7" t="s">
        <v>139</v>
      </c>
      <c r="AH17" s="7">
        <v>0</v>
      </c>
      <c r="AI17" s="7">
        <v>0</v>
      </c>
      <c r="AJ17" s="7">
        <v>0</v>
      </c>
      <c r="AK17" s="7">
        <v>15</v>
      </c>
      <c r="AL17" s="7">
        <v>0.37111323000000002</v>
      </c>
      <c r="AM17" s="19">
        <v>0.26</v>
      </c>
      <c r="AN17" s="19"/>
      <c r="AO17" s="19"/>
      <c r="AP17" s="19"/>
      <c r="AQ17" s="19"/>
      <c r="AR17" s="19"/>
      <c r="AS17" s="19"/>
      <c r="AT17" s="19">
        <v>0.23</v>
      </c>
      <c r="AU17" s="19">
        <v>0.26</v>
      </c>
      <c r="AV17" s="19">
        <v>0.28000000000000003</v>
      </c>
      <c r="AW17" s="19">
        <v>0.45</v>
      </c>
      <c r="AX17" s="19">
        <v>0.43</v>
      </c>
      <c r="AY17" s="19">
        <v>0.3</v>
      </c>
      <c r="AZ17" s="19"/>
      <c r="BA17" s="19">
        <v>0.12</v>
      </c>
      <c r="BB17" s="19">
        <v>0.21</v>
      </c>
      <c r="BC17" s="19">
        <v>0.26</v>
      </c>
      <c r="BD17" s="19">
        <v>0.28999999999999998</v>
      </c>
      <c r="BE17" s="19"/>
      <c r="BF17" s="19">
        <v>0.22</v>
      </c>
      <c r="BG17" s="19"/>
      <c r="BH17" s="19">
        <v>0.34</v>
      </c>
      <c r="BI17" s="19">
        <v>0.01</v>
      </c>
      <c r="BJ17" s="19">
        <v>0.15</v>
      </c>
      <c r="BK17" s="19">
        <v>0.34</v>
      </c>
      <c r="BL17" s="21">
        <v>475</v>
      </c>
      <c r="BM17" s="19">
        <v>1</v>
      </c>
      <c r="BN17" s="19">
        <v>0</v>
      </c>
      <c r="BO17" s="19">
        <v>1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1</v>
      </c>
      <c r="BV17" s="19">
        <v>0</v>
      </c>
      <c r="BW17" s="19">
        <v>0</v>
      </c>
      <c r="BX17" s="19">
        <v>0</v>
      </c>
      <c r="BY17" s="19">
        <v>1</v>
      </c>
      <c r="BZ17" s="19">
        <v>0</v>
      </c>
      <c r="CA17" s="19">
        <v>0</v>
      </c>
      <c r="CB17" s="19">
        <v>0</v>
      </c>
      <c r="CC17" s="19">
        <v>0</v>
      </c>
      <c r="CD17" s="19">
        <v>1</v>
      </c>
      <c r="CE17" s="19">
        <v>0</v>
      </c>
    </row>
    <row r="18" spans="1:83" x14ac:dyDescent="0.2">
      <c r="A18" s="7" t="s">
        <v>148</v>
      </c>
      <c r="B18" s="7" t="s">
        <v>134</v>
      </c>
      <c r="C18" s="7" t="s">
        <v>135</v>
      </c>
      <c r="D18" s="18" t="s">
        <v>149</v>
      </c>
      <c r="E18" s="7">
        <v>14</v>
      </c>
      <c r="F18" s="7">
        <v>19</v>
      </c>
      <c r="G18" s="7" t="s">
        <v>505</v>
      </c>
      <c r="H18" s="7">
        <v>2011</v>
      </c>
      <c r="I18" s="7">
        <v>1</v>
      </c>
      <c r="J18" s="7"/>
      <c r="K18" s="7">
        <v>37.5</v>
      </c>
      <c r="L18" s="7">
        <v>1</v>
      </c>
      <c r="M18" s="7" t="s">
        <v>137</v>
      </c>
      <c r="N18" s="7">
        <v>4</v>
      </c>
      <c r="O18" s="19">
        <v>14.7</v>
      </c>
      <c r="P18" s="7">
        <v>12</v>
      </c>
      <c r="Q18" s="7">
        <v>18</v>
      </c>
      <c r="R18" s="7">
        <v>84</v>
      </c>
      <c r="S18" s="7">
        <v>138</v>
      </c>
      <c r="T18" s="7">
        <v>222</v>
      </c>
      <c r="U18" s="7">
        <v>37.837837800000003</v>
      </c>
      <c r="V18" s="7">
        <v>2</v>
      </c>
      <c r="W18" s="7">
        <v>6</v>
      </c>
      <c r="X18" s="7" t="s">
        <v>73</v>
      </c>
      <c r="Y18" s="7">
        <v>1</v>
      </c>
      <c r="Z18" s="7"/>
      <c r="AA18" s="7">
        <v>5</v>
      </c>
      <c r="AB18" s="7"/>
      <c r="AC18" s="7">
        <v>4</v>
      </c>
      <c r="AD18" s="7">
        <v>1</v>
      </c>
      <c r="AE18" s="7">
        <v>3</v>
      </c>
      <c r="AF18" s="7" t="s">
        <v>150</v>
      </c>
      <c r="AG18" s="7" t="s">
        <v>139</v>
      </c>
      <c r="AH18" s="7">
        <v>0</v>
      </c>
      <c r="AI18" s="7">
        <v>0</v>
      </c>
      <c r="AJ18" s="7">
        <v>0</v>
      </c>
      <c r="AK18" s="7">
        <v>15</v>
      </c>
      <c r="AL18" s="7">
        <v>0.19652782999999999</v>
      </c>
      <c r="AM18" s="19">
        <v>0.14000000000000001</v>
      </c>
      <c r="AN18" s="19"/>
      <c r="AO18" s="19"/>
      <c r="AP18" s="19"/>
      <c r="AQ18" s="19"/>
      <c r="AR18" s="19"/>
      <c r="AS18" s="19"/>
      <c r="AT18" s="19">
        <v>0.11</v>
      </c>
      <c r="AU18" s="19">
        <v>0.17</v>
      </c>
      <c r="AV18" s="19">
        <v>0.12</v>
      </c>
      <c r="AW18" s="19">
        <v>0.19</v>
      </c>
      <c r="AX18" s="19">
        <v>0.27</v>
      </c>
      <c r="AY18" s="19">
        <v>0.13</v>
      </c>
      <c r="AZ18" s="19"/>
      <c r="BA18" s="19">
        <v>0.09</v>
      </c>
      <c r="BB18" s="19">
        <v>0.14000000000000001</v>
      </c>
      <c r="BC18" s="19">
        <v>0.11</v>
      </c>
      <c r="BD18" s="19">
        <v>0.01</v>
      </c>
      <c r="BE18" s="19"/>
      <c r="BF18" s="19">
        <v>0.05</v>
      </c>
      <c r="BG18" s="19"/>
      <c r="BH18" s="19">
        <v>0.2</v>
      </c>
      <c r="BI18" s="19">
        <v>0.14000000000000001</v>
      </c>
      <c r="BJ18" s="19">
        <v>0.09</v>
      </c>
      <c r="BK18" s="19">
        <v>0.24</v>
      </c>
      <c r="BL18" s="21">
        <v>475</v>
      </c>
      <c r="BM18" s="19">
        <v>1</v>
      </c>
      <c r="BN18" s="19">
        <v>0</v>
      </c>
      <c r="BO18" s="19">
        <v>1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1</v>
      </c>
      <c r="BV18" s="19">
        <v>0</v>
      </c>
      <c r="BW18" s="19">
        <v>0</v>
      </c>
      <c r="BX18" s="19">
        <v>0</v>
      </c>
      <c r="BY18" s="19">
        <v>1</v>
      </c>
      <c r="BZ18" s="19">
        <v>0</v>
      </c>
      <c r="CA18" s="19">
        <v>0</v>
      </c>
      <c r="CB18" s="19">
        <v>0</v>
      </c>
      <c r="CC18" s="19">
        <v>0</v>
      </c>
      <c r="CD18" s="19">
        <v>1</v>
      </c>
      <c r="CE18" s="19">
        <v>0</v>
      </c>
    </row>
    <row r="19" spans="1:83" x14ac:dyDescent="0.2">
      <c r="A19" s="7" t="s">
        <v>151</v>
      </c>
      <c r="B19" s="7" t="s">
        <v>134</v>
      </c>
      <c r="C19" s="7" t="s">
        <v>135</v>
      </c>
      <c r="D19" s="18" t="s">
        <v>152</v>
      </c>
      <c r="E19" s="7">
        <v>14</v>
      </c>
      <c r="F19" s="7">
        <v>20</v>
      </c>
      <c r="G19" s="7" t="s">
        <v>506</v>
      </c>
      <c r="H19" s="7">
        <v>2011</v>
      </c>
      <c r="I19" s="7">
        <v>1</v>
      </c>
      <c r="J19" s="7"/>
      <c r="K19" s="7">
        <v>37.5</v>
      </c>
      <c r="L19" s="7">
        <v>1</v>
      </c>
      <c r="M19" s="7" t="s">
        <v>137</v>
      </c>
      <c r="N19" s="7">
        <v>4</v>
      </c>
      <c r="O19" s="19">
        <v>14.7</v>
      </c>
      <c r="P19" s="7">
        <v>12</v>
      </c>
      <c r="Q19" s="7">
        <v>18</v>
      </c>
      <c r="R19" s="7">
        <v>84</v>
      </c>
      <c r="S19" s="7">
        <v>138</v>
      </c>
      <c r="T19" s="7">
        <v>222</v>
      </c>
      <c r="U19" s="7">
        <v>37.837837800000003</v>
      </c>
      <c r="V19" s="7">
        <v>2</v>
      </c>
      <c r="W19" s="7">
        <v>6</v>
      </c>
      <c r="X19" s="7" t="s">
        <v>73</v>
      </c>
      <c r="Y19" s="7">
        <v>1</v>
      </c>
      <c r="Z19" s="7"/>
      <c r="AA19" s="7">
        <v>5</v>
      </c>
      <c r="AB19" s="7"/>
      <c r="AC19" s="7">
        <v>4</v>
      </c>
      <c r="AD19" s="7">
        <v>1</v>
      </c>
      <c r="AE19" s="7">
        <v>3</v>
      </c>
      <c r="AF19" s="7" t="s">
        <v>151</v>
      </c>
      <c r="AG19" s="7" t="s">
        <v>139</v>
      </c>
      <c r="AH19" s="7">
        <v>0</v>
      </c>
      <c r="AI19" s="7">
        <v>0</v>
      </c>
      <c r="AJ19" s="7">
        <v>0</v>
      </c>
      <c r="AK19" s="7">
        <v>15</v>
      </c>
      <c r="AL19" s="7">
        <v>0.55905488999999997</v>
      </c>
      <c r="AM19" s="19">
        <v>0.39</v>
      </c>
      <c r="AN19" s="19"/>
      <c r="AO19" s="19"/>
      <c r="AP19" s="19"/>
      <c r="AQ19" s="19"/>
      <c r="AR19" s="19"/>
      <c r="AS19" s="19"/>
      <c r="AT19" s="19">
        <v>0.41</v>
      </c>
      <c r="AU19" s="19">
        <v>0.46</v>
      </c>
      <c r="AV19" s="19">
        <v>0.39</v>
      </c>
      <c r="AW19" s="19">
        <v>0.53</v>
      </c>
      <c r="AX19" s="19">
        <v>0.45</v>
      </c>
      <c r="AY19" s="19">
        <v>0.39</v>
      </c>
      <c r="AZ19" s="19"/>
      <c r="BA19" s="19">
        <v>0.33</v>
      </c>
      <c r="BB19" s="19">
        <v>0.28999999999999998</v>
      </c>
      <c r="BC19" s="19">
        <v>0.42</v>
      </c>
      <c r="BD19" s="19">
        <v>0.44</v>
      </c>
      <c r="BE19" s="19"/>
      <c r="BF19" s="19">
        <v>0.4</v>
      </c>
      <c r="BG19" s="19"/>
      <c r="BH19" s="19">
        <v>0.39</v>
      </c>
      <c r="BI19" s="19">
        <v>0.31</v>
      </c>
      <c r="BJ19" s="19">
        <v>0.24</v>
      </c>
      <c r="BK19" s="19">
        <v>0.41</v>
      </c>
      <c r="BL19" s="21">
        <v>475</v>
      </c>
      <c r="BM19" s="19">
        <v>1</v>
      </c>
      <c r="BN19" s="19">
        <v>0</v>
      </c>
      <c r="BO19" s="19">
        <v>1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1</v>
      </c>
      <c r="BV19" s="19">
        <v>0</v>
      </c>
      <c r="BW19" s="19">
        <v>0</v>
      </c>
      <c r="BX19" s="19">
        <v>0</v>
      </c>
      <c r="BY19" s="19">
        <v>1</v>
      </c>
      <c r="BZ19" s="19">
        <v>0</v>
      </c>
      <c r="CA19" s="19">
        <v>0</v>
      </c>
      <c r="CB19" s="19">
        <v>0</v>
      </c>
      <c r="CC19" s="19">
        <v>0</v>
      </c>
      <c r="CD19" s="19">
        <v>1</v>
      </c>
      <c r="CE19" s="19">
        <v>0</v>
      </c>
    </row>
    <row r="20" spans="1:83" x14ac:dyDescent="0.2">
      <c r="A20" s="7" t="s">
        <v>153</v>
      </c>
      <c r="B20" s="7" t="s">
        <v>154</v>
      </c>
      <c r="C20" s="7" t="s">
        <v>155</v>
      </c>
      <c r="D20" s="18" t="s">
        <v>156</v>
      </c>
      <c r="E20" s="7">
        <v>15</v>
      </c>
      <c r="F20" s="7">
        <v>21</v>
      </c>
      <c r="G20" s="7" t="s">
        <v>507</v>
      </c>
      <c r="H20" s="7">
        <v>2018</v>
      </c>
      <c r="I20" s="7">
        <v>1</v>
      </c>
      <c r="J20" s="7"/>
      <c r="K20" s="7">
        <v>70.833333300000007</v>
      </c>
      <c r="L20" s="7">
        <v>1</v>
      </c>
      <c r="M20" s="7" t="s">
        <v>72</v>
      </c>
      <c r="N20" s="7">
        <v>3</v>
      </c>
      <c r="O20" s="19">
        <v>23.3</v>
      </c>
      <c r="P20" s="7"/>
      <c r="Q20" s="7"/>
      <c r="R20" s="7">
        <v>0</v>
      </c>
      <c r="S20" s="7">
        <v>305</v>
      </c>
      <c r="T20" s="7">
        <v>305</v>
      </c>
      <c r="U20" s="7">
        <v>0</v>
      </c>
      <c r="V20" s="7">
        <v>1</v>
      </c>
      <c r="W20" s="7">
        <v>2</v>
      </c>
      <c r="X20" s="7" t="s">
        <v>73</v>
      </c>
      <c r="Y20" s="7">
        <v>6</v>
      </c>
      <c r="Z20" s="7">
        <v>1</v>
      </c>
      <c r="AA20" s="7">
        <v>4</v>
      </c>
      <c r="AB20" s="7"/>
      <c r="AC20" s="7">
        <v>5</v>
      </c>
      <c r="AD20" s="7">
        <v>4</v>
      </c>
      <c r="AE20" s="7">
        <v>2</v>
      </c>
      <c r="AF20" s="7" t="s">
        <v>157</v>
      </c>
      <c r="AG20" s="7" t="s">
        <v>158</v>
      </c>
      <c r="AH20" s="7">
        <v>0</v>
      </c>
      <c r="AI20" s="7">
        <v>0</v>
      </c>
      <c r="AJ20" s="7">
        <v>0</v>
      </c>
      <c r="AK20" s="7">
        <v>7</v>
      </c>
      <c r="AL20" s="7">
        <v>0.33159979000000001</v>
      </c>
      <c r="AM20" s="19">
        <v>0.24</v>
      </c>
      <c r="AN20" s="19"/>
      <c r="AO20" s="19"/>
      <c r="AP20" s="19"/>
      <c r="AQ20" s="19"/>
      <c r="AR20" s="19"/>
      <c r="AS20" s="19"/>
      <c r="AT20" s="19">
        <v>0.37</v>
      </c>
      <c r="AU20" s="19">
        <v>0.25</v>
      </c>
      <c r="AV20" s="19"/>
      <c r="AW20" s="19">
        <v>0.27</v>
      </c>
      <c r="AX20" s="19"/>
      <c r="AY20" s="19">
        <v>0.31</v>
      </c>
      <c r="AZ20" s="19"/>
      <c r="BA20" s="19"/>
      <c r="BB20" s="19"/>
      <c r="BC20" s="19"/>
      <c r="BD20" s="19"/>
      <c r="BE20" s="19"/>
      <c r="BF20" s="19">
        <v>0.25</v>
      </c>
      <c r="BG20" s="19"/>
      <c r="BH20" s="19"/>
      <c r="BI20" s="19">
        <v>0.06</v>
      </c>
      <c r="BJ20" s="19"/>
      <c r="BK20" s="19">
        <v>0.18</v>
      </c>
      <c r="BL20" s="21">
        <v>69</v>
      </c>
      <c r="BM20" s="19">
        <v>0</v>
      </c>
      <c r="BN20" s="19">
        <v>0</v>
      </c>
      <c r="BO20" s="19">
        <v>0</v>
      </c>
      <c r="BP20" s="19">
        <v>0</v>
      </c>
      <c r="BQ20" s="19">
        <v>1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1</v>
      </c>
      <c r="BX20" s="19">
        <v>0</v>
      </c>
      <c r="BY20" s="19">
        <v>0</v>
      </c>
      <c r="BZ20" s="19">
        <v>0</v>
      </c>
      <c r="CA20" s="19">
        <v>0</v>
      </c>
      <c r="CB20" s="19">
        <v>1</v>
      </c>
      <c r="CC20" s="19">
        <v>1</v>
      </c>
      <c r="CD20" s="19">
        <v>0</v>
      </c>
      <c r="CE20" s="19">
        <v>0</v>
      </c>
    </row>
    <row r="21" spans="1:83" x14ac:dyDescent="0.2">
      <c r="A21" s="7" t="s">
        <v>153</v>
      </c>
      <c r="B21" s="7" t="s">
        <v>154</v>
      </c>
      <c r="C21" s="7" t="s">
        <v>155</v>
      </c>
      <c r="D21" s="18" t="s">
        <v>159</v>
      </c>
      <c r="E21" s="7">
        <v>15</v>
      </c>
      <c r="F21" s="7">
        <v>22</v>
      </c>
      <c r="G21" s="7" t="s">
        <v>508</v>
      </c>
      <c r="H21" s="7">
        <v>2018</v>
      </c>
      <c r="I21" s="7">
        <v>1</v>
      </c>
      <c r="J21" s="7"/>
      <c r="K21" s="7">
        <v>70.833333300000007</v>
      </c>
      <c r="L21" s="7">
        <v>1</v>
      </c>
      <c r="M21" s="7" t="s">
        <v>72</v>
      </c>
      <c r="N21" s="7">
        <v>3</v>
      </c>
      <c r="O21" s="19">
        <v>23.3</v>
      </c>
      <c r="P21" s="7"/>
      <c r="Q21" s="7"/>
      <c r="R21" s="7">
        <v>0</v>
      </c>
      <c r="S21" s="7">
        <v>305</v>
      </c>
      <c r="T21" s="7">
        <v>305</v>
      </c>
      <c r="U21" s="7">
        <v>0</v>
      </c>
      <c r="V21" s="7">
        <v>1</v>
      </c>
      <c r="W21" s="7">
        <v>2</v>
      </c>
      <c r="X21" s="7" t="s">
        <v>73</v>
      </c>
      <c r="Y21" s="7">
        <v>6</v>
      </c>
      <c r="Z21" s="7">
        <v>1</v>
      </c>
      <c r="AA21" s="7">
        <v>4</v>
      </c>
      <c r="AB21" s="7"/>
      <c r="AC21" s="7">
        <v>5</v>
      </c>
      <c r="AD21" s="7">
        <v>5</v>
      </c>
      <c r="AE21" s="7">
        <v>2</v>
      </c>
      <c r="AF21" s="7" t="s">
        <v>160</v>
      </c>
      <c r="AG21" s="7" t="s">
        <v>158</v>
      </c>
      <c r="AH21" s="7">
        <v>0</v>
      </c>
      <c r="AI21" s="7">
        <v>0</v>
      </c>
      <c r="AJ21" s="7">
        <v>0</v>
      </c>
      <c r="AK21" s="7">
        <v>7</v>
      </c>
      <c r="AL21" s="7">
        <v>0.29628146</v>
      </c>
      <c r="AM21" s="19">
        <v>0.22</v>
      </c>
      <c r="AN21" s="19"/>
      <c r="AO21" s="19"/>
      <c r="AP21" s="19"/>
      <c r="AQ21" s="19"/>
      <c r="AR21" s="19"/>
      <c r="AS21" s="19"/>
      <c r="AT21" s="19">
        <v>0.3</v>
      </c>
      <c r="AU21" s="19">
        <v>0.25</v>
      </c>
      <c r="AV21" s="19"/>
      <c r="AW21" s="19">
        <v>0.25</v>
      </c>
      <c r="AX21" s="19"/>
      <c r="AY21" s="19">
        <v>0.28999999999999998</v>
      </c>
      <c r="AZ21" s="19"/>
      <c r="BA21" s="19"/>
      <c r="BB21" s="19"/>
      <c r="BC21" s="19"/>
      <c r="BD21" s="19"/>
      <c r="BE21" s="19"/>
      <c r="BF21" s="19">
        <v>0.22</v>
      </c>
      <c r="BG21" s="19"/>
      <c r="BH21" s="19"/>
      <c r="BI21" s="19">
        <v>0.02</v>
      </c>
      <c r="BJ21" s="19"/>
      <c r="BK21" s="19">
        <v>0.18</v>
      </c>
      <c r="BL21" s="21">
        <v>69</v>
      </c>
      <c r="BM21" s="19">
        <v>0</v>
      </c>
      <c r="BN21" s="19">
        <v>0</v>
      </c>
      <c r="BO21" s="19">
        <v>0</v>
      </c>
      <c r="BP21" s="19">
        <v>0</v>
      </c>
      <c r="BQ21" s="19">
        <v>1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1</v>
      </c>
      <c r="BY21" s="19">
        <v>0</v>
      </c>
      <c r="BZ21" s="19">
        <v>0</v>
      </c>
      <c r="CA21" s="19">
        <v>0</v>
      </c>
      <c r="CB21" s="19">
        <v>1</v>
      </c>
      <c r="CC21" s="19">
        <v>1</v>
      </c>
      <c r="CD21" s="19">
        <v>0</v>
      </c>
      <c r="CE21" s="19">
        <v>0</v>
      </c>
    </row>
    <row r="22" spans="1:83" x14ac:dyDescent="0.2">
      <c r="A22" s="7" t="s">
        <v>153</v>
      </c>
      <c r="B22" s="7" t="s">
        <v>161</v>
      </c>
      <c r="C22" s="7" t="s">
        <v>162</v>
      </c>
      <c r="D22" s="18" t="s">
        <v>163</v>
      </c>
      <c r="E22" s="7">
        <v>16</v>
      </c>
      <c r="F22" s="7">
        <v>23</v>
      </c>
      <c r="G22" s="7" t="s">
        <v>509</v>
      </c>
      <c r="H22" s="7">
        <v>2013</v>
      </c>
      <c r="I22" s="7">
        <v>1</v>
      </c>
      <c r="J22" s="7"/>
      <c r="K22" s="7">
        <v>87.5</v>
      </c>
      <c r="L22" s="7">
        <v>1</v>
      </c>
      <c r="M22" s="7" t="s">
        <v>72</v>
      </c>
      <c r="N22" s="7">
        <v>3</v>
      </c>
      <c r="O22" s="19">
        <v>19.14</v>
      </c>
      <c r="P22" s="7"/>
      <c r="Q22" s="7"/>
      <c r="R22" s="7">
        <v>0</v>
      </c>
      <c r="S22" s="7">
        <v>409</v>
      </c>
      <c r="T22" s="7">
        <v>409</v>
      </c>
      <c r="U22" s="7">
        <v>0</v>
      </c>
      <c r="V22" s="7">
        <v>1</v>
      </c>
      <c r="W22" s="7">
        <v>2</v>
      </c>
      <c r="X22" s="7" t="s">
        <v>73</v>
      </c>
      <c r="Y22" s="7">
        <v>1</v>
      </c>
      <c r="Z22" s="7"/>
      <c r="AA22" s="7">
        <v>6</v>
      </c>
      <c r="AB22" s="7"/>
      <c r="AC22" s="7">
        <v>6</v>
      </c>
      <c r="AD22" s="7">
        <v>4</v>
      </c>
      <c r="AE22" s="7">
        <v>2</v>
      </c>
      <c r="AF22" s="7" t="s">
        <v>157</v>
      </c>
      <c r="AG22" s="7" t="s">
        <v>164</v>
      </c>
      <c r="AH22" s="7">
        <v>0</v>
      </c>
      <c r="AI22" s="7">
        <v>0</v>
      </c>
      <c r="AJ22" s="7">
        <v>1</v>
      </c>
      <c r="AK22" s="7">
        <v>3</v>
      </c>
      <c r="AL22" s="7">
        <v>0.24270920000000001</v>
      </c>
      <c r="AM22" s="19">
        <v>0.19</v>
      </c>
      <c r="AN22" s="19"/>
      <c r="AO22" s="19">
        <v>0.23</v>
      </c>
      <c r="AP22" s="19">
        <v>0.23</v>
      </c>
      <c r="AQ22" s="19">
        <v>0.12</v>
      </c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21">
        <v>416</v>
      </c>
      <c r="BM22" s="19">
        <v>0</v>
      </c>
      <c r="BN22" s="19">
        <v>0</v>
      </c>
      <c r="BO22" s="19">
        <v>0</v>
      </c>
      <c r="BP22" s="19">
        <v>0</v>
      </c>
      <c r="BQ22" s="19">
        <v>1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9">
        <v>1</v>
      </c>
      <c r="BX22" s="19">
        <v>0</v>
      </c>
      <c r="BY22" s="19">
        <v>0</v>
      </c>
      <c r="BZ22" s="19">
        <v>0</v>
      </c>
      <c r="CA22" s="19">
        <v>0</v>
      </c>
      <c r="CB22" s="19">
        <v>1</v>
      </c>
      <c r="CC22" s="19">
        <v>1</v>
      </c>
      <c r="CD22" s="19">
        <v>0</v>
      </c>
      <c r="CE22" s="19">
        <v>0</v>
      </c>
    </row>
    <row r="23" spans="1:83" x14ac:dyDescent="0.2">
      <c r="A23" s="7" t="s">
        <v>153</v>
      </c>
      <c r="B23" s="7" t="s">
        <v>161</v>
      </c>
      <c r="C23" s="7" t="s">
        <v>162</v>
      </c>
      <c r="D23" s="18" t="s">
        <v>165</v>
      </c>
      <c r="E23" s="7">
        <v>16</v>
      </c>
      <c r="F23" s="7">
        <v>24</v>
      </c>
      <c r="G23" s="7" t="s">
        <v>510</v>
      </c>
      <c r="H23" s="7">
        <v>2013</v>
      </c>
      <c r="I23" s="7">
        <v>1</v>
      </c>
      <c r="J23" s="7"/>
      <c r="K23" s="7">
        <v>87.5</v>
      </c>
      <c r="L23" s="7">
        <v>1</v>
      </c>
      <c r="M23" s="7" t="s">
        <v>72</v>
      </c>
      <c r="N23" s="7">
        <v>3</v>
      </c>
      <c r="O23" s="19">
        <v>19.14</v>
      </c>
      <c r="P23" s="7"/>
      <c r="Q23" s="7"/>
      <c r="R23" s="7">
        <v>0</v>
      </c>
      <c r="S23" s="7">
        <v>409</v>
      </c>
      <c r="T23" s="7">
        <v>409</v>
      </c>
      <c r="U23" s="7">
        <v>0</v>
      </c>
      <c r="V23" s="7">
        <v>1</v>
      </c>
      <c r="W23" s="7">
        <v>2</v>
      </c>
      <c r="X23" s="7" t="s">
        <v>73</v>
      </c>
      <c r="Y23" s="7">
        <v>1</v>
      </c>
      <c r="Z23" s="7"/>
      <c r="AA23" s="7">
        <v>6</v>
      </c>
      <c r="AB23" s="7"/>
      <c r="AC23" s="7">
        <v>6</v>
      </c>
      <c r="AD23" s="7">
        <v>5</v>
      </c>
      <c r="AE23" s="7">
        <v>2</v>
      </c>
      <c r="AF23" s="7" t="s">
        <v>160</v>
      </c>
      <c r="AG23" s="7" t="s">
        <v>164</v>
      </c>
      <c r="AH23" s="7">
        <v>0</v>
      </c>
      <c r="AI23" s="7">
        <v>0</v>
      </c>
      <c r="AJ23" s="7">
        <v>1</v>
      </c>
      <c r="AK23" s="7">
        <v>3</v>
      </c>
      <c r="AL23" s="7">
        <v>0.15064709000000001</v>
      </c>
      <c r="AM23" s="19">
        <v>0.12</v>
      </c>
      <c r="AN23" s="19"/>
      <c r="AO23" s="19">
        <v>0.18</v>
      </c>
      <c r="AP23" s="19">
        <v>0.14000000000000001</v>
      </c>
      <c r="AQ23" s="19">
        <v>0.04</v>
      </c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1">
        <v>416</v>
      </c>
      <c r="BM23" s="19">
        <v>0</v>
      </c>
      <c r="BN23" s="19">
        <v>0</v>
      </c>
      <c r="BO23" s="19">
        <v>0</v>
      </c>
      <c r="BP23" s="19">
        <v>0</v>
      </c>
      <c r="BQ23" s="19">
        <v>1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1</v>
      </c>
      <c r="BY23" s="19">
        <v>0</v>
      </c>
      <c r="BZ23" s="19">
        <v>0</v>
      </c>
      <c r="CA23" s="19">
        <v>0</v>
      </c>
      <c r="CB23" s="19">
        <v>1</v>
      </c>
      <c r="CC23" s="19">
        <v>1</v>
      </c>
      <c r="CD23" s="19">
        <v>0</v>
      </c>
      <c r="CE23" s="19">
        <v>0</v>
      </c>
    </row>
    <row r="24" spans="1:83" x14ac:dyDescent="0.2">
      <c r="A24" s="7" t="s">
        <v>166</v>
      </c>
      <c r="B24" s="7" t="s">
        <v>167</v>
      </c>
      <c r="C24" s="7" t="s">
        <v>168</v>
      </c>
      <c r="D24" s="18" t="s">
        <v>169</v>
      </c>
      <c r="E24" s="7">
        <v>17</v>
      </c>
      <c r="F24" s="7">
        <v>25</v>
      </c>
      <c r="G24" s="7" t="s">
        <v>511</v>
      </c>
      <c r="H24" s="7">
        <v>2007</v>
      </c>
      <c r="I24" s="7">
        <v>1</v>
      </c>
      <c r="J24" s="7"/>
      <c r="K24" s="7">
        <v>91.666666699999993</v>
      </c>
      <c r="L24" s="7">
        <v>1</v>
      </c>
      <c r="M24" s="7" t="s">
        <v>92</v>
      </c>
      <c r="N24" s="7">
        <v>4</v>
      </c>
      <c r="O24" s="19">
        <v>39.229999999999997</v>
      </c>
      <c r="P24" s="7"/>
      <c r="Q24" s="7"/>
      <c r="R24" s="7">
        <v>0</v>
      </c>
      <c r="S24" s="7">
        <v>298</v>
      </c>
      <c r="T24" s="7">
        <v>298</v>
      </c>
      <c r="U24" s="7">
        <v>0</v>
      </c>
      <c r="V24" s="7">
        <v>1</v>
      </c>
      <c r="W24" s="7">
        <v>5</v>
      </c>
      <c r="X24" s="7" t="s">
        <v>66</v>
      </c>
      <c r="Y24" s="7">
        <v>7</v>
      </c>
      <c r="Z24" s="7"/>
      <c r="AA24" s="7">
        <v>6</v>
      </c>
      <c r="AB24" s="7"/>
      <c r="AC24" s="7">
        <v>6</v>
      </c>
      <c r="AD24" s="7">
        <v>4</v>
      </c>
      <c r="AE24" s="7">
        <v>2</v>
      </c>
      <c r="AF24" s="7" t="s">
        <v>170</v>
      </c>
      <c r="AG24" s="7" t="s">
        <v>164</v>
      </c>
      <c r="AH24" s="7">
        <v>0</v>
      </c>
      <c r="AI24" s="7">
        <v>1</v>
      </c>
      <c r="AJ24" s="7">
        <v>1</v>
      </c>
      <c r="AK24" s="7">
        <v>2</v>
      </c>
      <c r="AL24" s="7">
        <v>0.45188376000000002</v>
      </c>
      <c r="AM24" s="19">
        <v>0.39</v>
      </c>
      <c r="AN24" s="19"/>
      <c r="AO24" s="19">
        <v>0.44</v>
      </c>
      <c r="AP24" s="19">
        <v>0.33</v>
      </c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1">
        <v>374</v>
      </c>
      <c r="BM24" s="19">
        <v>0</v>
      </c>
      <c r="BN24" s="19">
        <v>1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1</v>
      </c>
      <c r="BU24" s="19">
        <v>0</v>
      </c>
      <c r="BV24" s="19">
        <v>0</v>
      </c>
      <c r="BW24" s="19">
        <v>1</v>
      </c>
      <c r="BX24" s="19">
        <v>0</v>
      </c>
      <c r="BY24" s="19">
        <v>0</v>
      </c>
      <c r="BZ24" s="19">
        <v>0</v>
      </c>
      <c r="CA24" s="19">
        <v>0</v>
      </c>
      <c r="CB24" s="19">
        <v>0</v>
      </c>
      <c r="CC24" s="19">
        <v>1</v>
      </c>
      <c r="CD24" s="19">
        <v>0</v>
      </c>
      <c r="CE24" s="19">
        <v>0</v>
      </c>
    </row>
    <row r="25" spans="1:83" x14ac:dyDescent="0.2">
      <c r="A25" s="7" t="s">
        <v>171</v>
      </c>
      <c r="B25" s="7" t="s">
        <v>167</v>
      </c>
      <c r="C25" s="7" t="s">
        <v>168</v>
      </c>
      <c r="D25" s="18" t="s">
        <v>172</v>
      </c>
      <c r="E25" s="7">
        <v>17</v>
      </c>
      <c r="F25" s="7">
        <v>26</v>
      </c>
      <c r="G25" s="7" t="s">
        <v>512</v>
      </c>
      <c r="H25" s="7">
        <v>2007</v>
      </c>
      <c r="I25" s="7">
        <v>1</v>
      </c>
      <c r="J25" s="7"/>
      <c r="K25" s="7">
        <v>91.666666699999993</v>
      </c>
      <c r="L25" s="7">
        <v>1</v>
      </c>
      <c r="M25" s="7" t="s">
        <v>92</v>
      </c>
      <c r="N25" s="7">
        <v>4</v>
      </c>
      <c r="O25" s="19">
        <v>39.229999999999997</v>
      </c>
      <c r="P25" s="7"/>
      <c r="Q25" s="7"/>
      <c r="R25" s="7">
        <v>0</v>
      </c>
      <c r="S25" s="7">
        <v>298</v>
      </c>
      <c r="T25" s="7">
        <v>298</v>
      </c>
      <c r="U25" s="7">
        <v>0</v>
      </c>
      <c r="V25" s="7">
        <v>1</v>
      </c>
      <c r="W25" s="7">
        <v>5</v>
      </c>
      <c r="X25" s="7" t="s">
        <v>66</v>
      </c>
      <c r="Y25" s="7">
        <v>7</v>
      </c>
      <c r="Z25" s="7"/>
      <c r="AA25" s="7">
        <v>6</v>
      </c>
      <c r="AB25" s="7"/>
      <c r="AC25" s="7">
        <v>6</v>
      </c>
      <c r="AD25" s="7">
        <v>4</v>
      </c>
      <c r="AE25" s="7">
        <v>2</v>
      </c>
      <c r="AF25" s="7" t="s">
        <v>173</v>
      </c>
      <c r="AG25" s="7" t="s">
        <v>164</v>
      </c>
      <c r="AH25" s="7">
        <v>0</v>
      </c>
      <c r="AI25" s="7">
        <v>1</v>
      </c>
      <c r="AJ25" s="7">
        <v>1</v>
      </c>
      <c r="AK25" s="7">
        <v>2</v>
      </c>
      <c r="AL25" s="7">
        <v>0.32277411</v>
      </c>
      <c r="AM25" s="19">
        <v>0.28000000000000003</v>
      </c>
      <c r="AN25" s="19"/>
      <c r="AO25" s="19">
        <v>0.27</v>
      </c>
      <c r="AP25" s="19">
        <v>0.28000000000000003</v>
      </c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21">
        <v>374</v>
      </c>
      <c r="BM25" s="19">
        <v>0</v>
      </c>
      <c r="BN25" s="19">
        <v>1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1</v>
      </c>
      <c r="BU25" s="19">
        <v>0</v>
      </c>
      <c r="BV25" s="19">
        <v>0</v>
      </c>
      <c r="BW25" s="19">
        <v>1</v>
      </c>
      <c r="BX25" s="19">
        <v>0</v>
      </c>
      <c r="BY25" s="19">
        <v>0</v>
      </c>
      <c r="BZ25" s="19">
        <v>0</v>
      </c>
      <c r="CA25" s="19">
        <v>0</v>
      </c>
      <c r="CB25" s="19">
        <v>0</v>
      </c>
      <c r="CC25" s="19">
        <v>1</v>
      </c>
      <c r="CD25" s="19">
        <v>0</v>
      </c>
      <c r="CE25" s="19">
        <v>0</v>
      </c>
    </row>
    <row r="26" spans="1:83" x14ac:dyDescent="0.2">
      <c r="A26" s="7" t="s">
        <v>174</v>
      </c>
      <c r="B26" s="7" t="s">
        <v>175</v>
      </c>
      <c r="C26" s="7" t="s">
        <v>176</v>
      </c>
      <c r="D26" s="18" t="s">
        <v>177</v>
      </c>
      <c r="E26" s="7">
        <v>18</v>
      </c>
      <c r="F26" s="7">
        <v>27</v>
      </c>
      <c r="G26" s="7" t="s">
        <v>513</v>
      </c>
      <c r="H26" s="7">
        <v>2016</v>
      </c>
      <c r="I26" s="7">
        <v>1</v>
      </c>
      <c r="J26" s="7"/>
      <c r="K26" s="7">
        <v>95.833333300000007</v>
      </c>
      <c r="L26" s="7">
        <v>1</v>
      </c>
      <c r="M26" s="7" t="s">
        <v>72</v>
      </c>
      <c r="N26" s="7">
        <v>3</v>
      </c>
      <c r="O26" s="19">
        <v>36.36</v>
      </c>
      <c r="P26" s="7">
        <v>18</v>
      </c>
      <c r="Q26" s="7">
        <v>60</v>
      </c>
      <c r="R26" s="7">
        <v>0</v>
      </c>
      <c r="S26" s="7">
        <v>83</v>
      </c>
      <c r="T26" s="7">
        <v>83</v>
      </c>
      <c r="U26" s="7">
        <v>50</v>
      </c>
      <c r="V26" s="7">
        <v>1</v>
      </c>
      <c r="W26" s="7">
        <v>1</v>
      </c>
      <c r="X26" s="7" t="s">
        <v>66</v>
      </c>
      <c r="Y26" s="7">
        <v>7</v>
      </c>
      <c r="Z26" s="7"/>
      <c r="AA26" s="7">
        <v>4</v>
      </c>
      <c r="AB26" s="7"/>
      <c r="AC26" s="7">
        <v>5</v>
      </c>
      <c r="AD26" s="7">
        <v>5</v>
      </c>
      <c r="AE26" s="7">
        <v>2</v>
      </c>
      <c r="AF26" s="7" t="s">
        <v>178</v>
      </c>
      <c r="AG26" s="7" t="s">
        <v>164</v>
      </c>
      <c r="AH26" s="7">
        <v>0</v>
      </c>
      <c r="AI26" s="7">
        <v>0</v>
      </c>
      <c r="AJ26" s="7">
        <v>1</v>
      </c>
      <c r="AK26" s="7">
        <v>1</v>
      </c>
      <c r="AL26" s="7">
        <v>0.38</v>
      </c>
      <c r="AM26" s="19">
        <v>0.38</v>
      </c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>
        <v>0.38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21">
        <v>537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1</v>
      </c>
      <c r="BY26" s="19">
        <v>0</v>
      </c>
      <c r="BZ26" s="19">
        <v>0</v>
      </c>
      <c r="CA26" s="19">
        <v>0</v>
      </c>
      <c r="CB26" s="19">
        <v>1</v>
      </c>
      <c r="CC26" s="19">
        <v>1</v>
      </c>
      <c r="CD26" s="19">
        <v>0</v>
      </c>
      <c r="CE26" s="19">
        <v>0</v>
      </c>
    </row>
    <row r="27" spans="1:83" x14ac:dyDescent="0.2">
      <c r="A27" s="7" t="s">
        <v>179</v>
      </c>
      <c r="B27" s="7" t="s">
        <v>175</v>
      </c>
      <c r="C27" s="7" t="s">
        <v>176</v>
      </c>
      <c r="D27" s="18" t="s">
        <v>180</v>
      </c>
      <c r="E27" s="7">
        <v>18</v>
      </c>
      <c r="F27" s="7">
        <v>28</v>
      </c>
      <c r="G27" s="7" t="s">
        <v>514</v>
      </c>
      <c r="H27" s="7">
        <v>2016</v>
      </c>
      <c r="I27" s="7">
        <v>1</v>
      </c>
      <c r="J27" s="7"/>
      <c r="K27" s="7">
        <v>95.833333300000007</v>
      </c>
      <c r="L27" s="7">
        <v>1</v>
      </c>
      <c r="M27" s="7" t="s">
        <v>72</v>
      </c>
      <c r="N27" s="7">
        <v>3</v>
      </c>
      <c r="O27" s="19">
        <v>36.36</v>
      </c>
      <c r="P27" s="7">
        <v>18</v>
      </c>
      <c r="Q27" s="7">
        <v>60</v>
      </c>
      <c r="R27" s="7">
        <v>0</v>
      </c>
      <c r="S27" s="7">
        <v>83</v>
      </c>
      <c r="T27" s="7">
        <v>83</v>
      </c>
      <c r="U27" s="7">
        <v>50</v>
      </c>
      <c r="V27" s="7">
        <v>1</v>
      </c>
      <c r="W27" s="7">
        <v>1</v>
      </c>
      <c r="X27" s="7" t="s">
        <v>66</v>
      </c>
      <c r="Y27" s="7">
        <v>7</v>
      </c>
      <c r="Z27" s="7"/>
      <c r="AA27" s="7">
        <v>4</v>
      </c>
      <c r="AB27" s="7"/>
      <c r="AC27" s="7">
        <v>5</v>
      </c>
      <c r="AD27" s="7">
        <v>5</v>
      </c>
      <c r="AE27" s="7">
        <v>2</v>
      </c>
      <c r="AF27" s="7" t="s">
        <v>178</v>
      </c>
      <c r="AG27" s="7" t="s">
        <v>164</v>
      </c>
      <c r="AH27" s="7">
        <v>0</v>
      </c>
      <c r="AI27" s="7">
        <v>0</v>
      </c>
      <c r="AJ27" s="7">
        <v>1</v>
      </c>
      <c r="AK27" s="7">
        <v>1</v>
      </c>
      <c r="AL27" s="7">
        <v>0.31</v>
      </c>
      <c r="AM27" s="19">
        <v>0.31</v>
      </c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>
        <v>0.31</v>
      </c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1">
        <v>537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1</v>
      </c>
      <c r="BY27" s="19">
        <v>0</v>
      </c>
      <c r="BZ27" s="19">
        <v>0</v>
      </c>
      <c r="CA27" s="19">
        <v>0</v>
      </c>
      <c r="CB27" s="19">
        <v>1</v>
      </c>
      <c r="CC27" s="19">
        <v>1</v>
      </c>
      <c r="CD27" s="19">
        <v>0</v>
      </c>
      <c r="CE27" s="19">
        <v>0</v>
      </c>
    </row>
    <row r="28" spans="1:83" x14ac:dyDescent="0.2">
      <c r="A28" s="7" t="s">
        <v>181</v>
      </c>
      <c r="B28" s="7" t="s">
        <v>182</v>
      </c>
      <c r="C28" s="7" t="s">
        <v>183</v>
      </c>
      <c r="D28" s="18" t="s">
        <v>184</v>
      </c>
      <c r="E28" s="7">
        <v>19</v>
      </c>
      <c r="F28" s="7">
        <v>29</v>
      </c>
      <c r="G28" s="7" t="s">
        <v>515</v>
      </c>
      <c r="H28" s="7">
        <v>2013</v>
      </c>
      <c r="I28" s="7">
        <v>1</v>
      </c>
      <c r="J28" s="7"/>
      <c r="K28" s="7">
        <v>95.833333300000007</v>
      </c>
      <c r="L28" s="7">
        <v>1</v>
      </c>
      <c r="M28" s="7" t="s">
        <v>72</v>
      </c>
      <c r="N28" s="7">
        <v>3</v>
      </c>
      <c r="O28" s="19">
        <v>33.54</v>
      </c>
      <c r="P28" s="7"/>
      <c r="Q28" s="7"/>
      <c r="R28" s="7">
        <v>232</v>
      </c>
      <c r="S28" s="7">
        <v>0</v>
      </c>
      <c r="T28" s="7">
        <v>232</v>
      </c>
      <c r="U28" s="7">
        <v>100</v>
      </c>
      <c r="V28" s="7">
        <v>5</v>
      </c>
      <c r="W28" s="7">
        <v>4</v>
      </c>
      <c r="X28" s="7" t="s">
        <v>73</v>
      </c>
      <c r="Y28" s="7">
        <v>6</v>
      </c>
      <c r="Z28" s="7"/>
      <c r="AA28" s="7">
        <v>6</v>
      </c>
      <c r="AB28" s="7"/>
      <c r="AC28" s="7">
        <v>6</v>
      </c>
      <c r="AD28" s="7">
        <v>5</v>
      </c>
      <c r="AE28" s="7">
        <v>2</v>
      </c>
      <c r="AF28" s="7" t="s">
        <v>178</v>
      </c>
      <c r="AG28" s="7" t="s">
        <v>164</v>
      </c>
      <c r="AH28" s="7">
        <v>0</v>
      </c>
      <c r="AI28" s="7">
        <v>1</v>
      </c>
      <c r="AJ28" s="7">
        <v>1</v>
      </c>
      <c r="AK28" s="7">
        <v>1</v>
      </c>
      <c r="AL28" s="7">
        <v>0.13</v>
      </c>
      <c r="AM28" s="19">
        <v>0.13</v>
      </c>
      <c r="AN28" s="19"/>
      <c r="AO28" s="19"/>
      <c r="AP28" s="19">
        <v>0.13</v>
      </c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1">
        <v>583</v>
      </c>
      <c r="BM28" s="19">
        <v>0</v>
      </c>
      <c r="BN28" s="19">
        <v>1</v>
      </c>
      <c r="BO28" s="19">
        <v>0</v>
      </c>
      <c r="BP28" s="19">
        <v>0</v>
      </c>
      <c r="BQ28" s="19">
        <v>0</v>
      </c>
      <c r="BR28" s="19">
        <v>0</v>
      </c>
      <c r="BS28" s="19">
        <v>1</v>
      </c>
      <c r="BT28" s="19">
        <v>0</v>
      </c>
      <c r="BU28" s="19">
        <v>0</v>
      </c>
      <c r="BV28" s="19">
        <v>0</v>
      </c>
      <c r="BW28" s="19">
        <v>0</v>
      </c>
      <c r="BX28" s="19">
        <v>1</v>
      </c>
      <c r="BY28" s="19">
        <v>0</v>
      </c>
      <c r="BZ28" s="19">
        <v>0</v>
      </c>
      <c r="CA28" s="19">
        <v>0</v>
      </c>
      <c r="CB28" s="19">
        <v>1</v>
      </c>
      <c r="CC28" s="19">
        <v>1</v>
      </c>
      <c r="CD28" s="19">
        <v>0</v>
      </c>
      <c r="CE28" s="19">
        <v>0</v>
      </c>
    </row>
    <row r="29" spans="1:83" x14ac:dyDescent="0.2">
      <c r="A29" s="7" t="s">
        <v>185</v>
      </c>
      <c r="B29" s="7" t="s">
        <v>182</v>
      </c>
      <c r="C29" s="7" t="s">
        <v>183</v>
      </c>
      <c r="D29" s="18" t="s">
        <v>186</v>
      </c>
      <c r="E29" s="7">
        <v>19</v>
      </c>
      <c r="F29" s="7">
        <v>30</v>
      </c>
      <c r="G29" s="7" t="s">
        <v>516</v>
      </c>
      <c r="H29" s="7">
        <v>2013</v>
      </c>
      <c r="I29" s="7">
        <v>1</v>
      </c>
      <c r="J29" s="7"/>
      <c r="K29" s="7">
        <v>95.833333300000007</v>
      </c>
      <c r="L29" s="7">
        <v>1</v>
      </c>
      <c r="M29" s="7" t="s">
        <v>72</v>
      </c>
      <c r="N29" s="7">
        <v>3</v>
      </c>
      <c r="O29" s="19">
        <v>33.54</v>
      </c>
      <c r="P29" s="7"/>
      <c r="Q29" s="7"/>
      <c r="R29" s="7">
        <v>232</v>
      </c>
      <c r="S29" s="7">
        <v>0</v>
      </c>
      <c r="T29" s="7">
        <v>232</v>
      </c>
      <c r="U29" s="7">
        <v>100</v>
      </c>
      <c r="V29" s="7">
        <v>5</v>
      </c>
      <c r="W29" s="7">
        <v>4</v>
      </c>
      <c r="X29" s="7" t="s">
        <v>73</v>
      </c>
      <c r="Y29" s="7">
        <v>6</v>
      </c>
      <c r="Z29" s="7"/>
      <c r="AA29" s="7">
        <v>6</v>
      </c>
      <c r="AB29" s="7"/>
      <c r="AC29" s="7">
        <v>6</v>
      </c>
      <c r="AD29" s="7">
        <v>5</v>
      </c>
      <c r="AE29" s="7">
        <v>2</v>
      </c>
      <c r="AF29" s="7" t="s">
        <v>187</v>
      </c>
      <c r="AG29" s="7" t="s">
        <v>164</v>
      </c>
      <c r="AH29" s="7">
        <v>0</v>
      </c>
      <c r="AI29" s="7">
        <v>1</v>
      </c>
      <c r="AJ29" s="7">
        <v>1</v>
      </c>
      <c r="AK29" s="7">
        <v>1</v>
      </c>
      <c r="AL29" s="7">
        <v>0.21</v>
      </c>
      <c r="AM29" s="19">
        <v>0.21</v>
      </c>
      <c r="AN29" s="19"/>
      <c r="AO29" s="19"/>
      <c r="AP29" s="19">
        <v>0.21</v>
      </c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21">
        <v>583</v>
      </c>
      <c r="BM29" s="19">
        <v>0</v>
      </c>
      <c r="BN29" s="19">
        <v>1</v>
      </c>
      <c r="BO29" s="19">
        <v>0</v>
      </c>
      <c r="BP29" s="19">
        <v>0</v>
      </c>
      <c r="BQ29" s="19">
        <v>0</v>
      </c>
      <c r="BR29" s="19">
        <v>0</v>
      </c>
      <c r="BS29" s="19">
        <v>1</v>
      </c>
      <c r="BT29" s="19">
        <v>0</v>
      </c>
      <c r="BU29" s="19">
        <v>0</v>
      </c>
      <c r="BV29" s="19">
        <v>0</v>
      </c>
      <c r="BW29" s="19">
        <v>0</v>
      </c>
      <c r="BX29" s="19">
        <v>1</v>
      </c>
      <c r="BY29" s="19">
        <v>0</v>
      </c>
      <c r="BZ29" s="19">
        <v>0</v>
      </c>
      <c r="CA29" s="19">
        <v>0</v>
      </c>
      <c r="CB29" s="19">
        <v>1</v>
      </c>
      <c r="CC29" s="19">
        <v>1</v>
      </c>
      <c r="CD29" s="19">
        <v>0</v>
      </c>
      <c r="CE29" s="19">
        <v>0</v>
      </c>
    </row>
    <row r="30" spans="1:83" x14ac:dyDescent="0.2">
      <c r="A30" s="7" t="s">
        <v>188</v>
      </c>
      <c r="B30" s="7" t="s">
        <v>189</v>
      </c>
      <c r="C30" s="7" t="s">
        <v>135</v>
      </c>
      <c r="D30" s="18" t="s">
        <v>190</v>
      </c>
      <c r="E30" s="7">
        <v>20</v>
      </c>
      <c r="F30" s="7">
        <v>31</v>
      </c>
      <c r="G30" s="7" t="s">
        <v>567</v>
      </c>
      <c r="H30" s="7">
        <v>2018</v>
      </c>
      <c r="I30" s="7">
        <v>1</v>
      </c>
      <c r="J30" s="7"/>
      <c r="K30" s="7">
        <v>91.666666699999993</v>
      </c>
      <c r="L30" s="7">
        <v>2</v>
      </c>
      <c r="M30" s="7" t="s">
        <v>92</v>
      </c>
      <c r="N30" s="7">
        <v>4</v>
      </c>
      <c r="O30" s="19">
        <v>13.77</v>
      </c>
      <c r="P30" s="7">
        <v>12</v>
      </c>
      <c r="Q30" s="7">
        <v>18</v>
      </c>
      <c r="R30" s="7">
        <v>409</v>
      </c>
      <c r="S30" s="7">
        <v>452</v>
      </c>
      <c r="T30" s="7">
        <v>867</v>
      </c>
      <c r="U30" s="7">
        <v>47.174163800000002</v>
      </c>
      <c r="V30" s="7">
        <v>2</v>
      </c>
      <c r="W30" s="7">
        <v>6</v>
      </c>
      <c r="X30" s="7" t="s">
        <v>66</v>
      </c>
      <c r="Y30" s="7">
        <v>7</v>
      </c>
      <c r="Z30" s="7">
        <v>4</v>
      </c>
      <c r="AA30" s="7">
        <v>6</v>
      </c>
      <c r="AB30" s="7"/>
      <c r="AC30" s="7">
        <v>6</v>
      </c>
      <c r="AD30" s="7">
        <v>5</v>
      </c>
      <c r="AE30" s="7">
        <v>2</v>
      </c>
      <c r="AF30" s="7" t="s">
        <v>191</v>
      </c>
      <c r="AG30" s="7" t="s">
        <v>192</v>
      </c>
      <c r="AH30" s="7">
        <v>0</v>
      </c>
      <c r="AI30" s="7">
        <v>0</v>
      </c>
      <c r="AJ30" s="7">
        <v>1</v>
      </c>
      <c r="AK30" s="7">
        <v>2</v>
      </c>
      <c r="AL30" s="7">
        <v>0.26408790999999998</v>
      </c>
      <c r="AM30" s="19">
        <v>0.23</v>
      </c>
      <c r="AN30" s="19"/>
      <c r="AO30" s="19">
        <v>0.22</v>
      </c>
      <c r="AP30" s="19"/>
      <c r="AQ30" s="19"/>
      <c r="AR30" s="19"/>
      <c r="AS30" s="19">
        <v>0.23</v>
      </c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21">
        <v>70</v>
      </c>
      <c r="BM30" s="19">
        <v>1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1</v>
      </c>
      <c r="BV30" s="19">
        <v>0</v>
      </c>
      <c r="BW30" s="19">
        <v>0</v>
      </c>
      <c r="BX30" s="19">
        <v>1</v>
      </c>
      <c r="BY30" s="19">
        <v>0</v>
      </c>
      <c r="BZ30" s="19">
        <v>0</v>
      </c>
      <c r="CA30" s="19">
        <v>0</v>
      </c>
      <c r="CB30" s="19">
        <v>0</v>
      </c>
      <c r="CC30" s="19">
        <v>1</v>
      </c>
      <c r="CD30" s="19">
        <v>0</v>
      </c>
      <c r="CE30" s="19">
        <v>0</v>
      </c>
    </row>
    <row r="31" spans="1:83" x14ac:dyDescent="0.2">
      <c r="A31" s="7" t="s">
        <v>193</v>
      </c>
      <c r="B31" s="7" t="s">
        <v>189</v>
      </c>
      <c r="C31" s="7" t="s">
        <v>135</v>
      </c>
      <c r="D31" s="18" t="s">
        <v>194</v>
      </c>
      <c r="E31" s="7">
        <v>20</v>
      </c>
      <c r="F31" s="7">
        <v>32</v>
      </c>
      <c r="G31" s="7" t="s">
        <v>568</v>
      </c>
      <c r="H31" s="7">
        <v>2018</v>
      </c>
      <c r="I31" s="7">
        <v>1</v>
      </c>
      <c r="J31" s="7"/>
      <c r="K31" s="7">
        <v>91.666666699999993</v>
      </c>
      <c r="L31" s="7">
        <v>2</v>
      </c>
      <c r="M31" s="7" t="s">
        <v>92</v>
      </c>
      <c r="N31" s="7">
        <v>4</v>
      </c>
      <c r="O31" s="19">
        <v>13.77</v>
      </c>
      <c r="P31" s="7">
        <v>12</v>
      </c>
      <c r="Q31" s="7">
        <v>18</v>
      </c>
      <c r="R31" s="7">
        <v>409</v>
      </c>
      <c r="S31" s="7">
        <v>452</v>
      </c>
      <c r="T31" s="7">
        <v>867</v>
      </c>
      <c r="U31" s="7">
        <v>47.174163800000002</v>
      </c>
      <c r="V31" s="7">
        <v>2</v>
      </c>
      <c r="W31" s="7">
        <v>6</v>
      </c>
      <c r="X31" s="7" t="s">
        <v>66</v>
      </c>
      <c r="Y31" s="7">
        <v>7</v>
      </c>
      <c r="Z31" s="7">
        <v>4</v>
      </c>
      <c r="AA31" s="7">
        <v>6</v>
      </c>
      <c r="AB31" s="7"/>
      <c r="AC31" s="7">
        <v>6</v>
      </c>
      <c r="AD31" s="7">
        <v>5</v>
      </c>
      <c r="AE31" s="7">
        <v>2</v>
      </c>
      <c r="AF31" s="7" t="s">
        <v>191</v>
      </c>
      <c r="AG31" s="7" t="s">
        <v>192</v>
      </c>
      <c r="AH31" s="7">
        <v>0</v>
      </c>
      <c r="AI31" s="7">
        <v>0</v>
      </c>
      <c r="AJ31" s="7">
        <v>1</v>
      </c>
      <c r="AK31" s="7">
        <v>2</v>
      </c>
      <c r="AL31" s="7">
        <v>0.31103687000000002</v>
      </c>
      <c r="AM31" s="19">
        <v>0.27</v>
      </c>
      <c r="AN31" s="19"/>
      <c r="AO31" s="19">
        <v>0.26</v>
      </c>
      <c r="AP31" s="19"/>
      <c r="AQ31" s="19"/>
      <c r="AR31" s="19"/>
      <c r="AS31" s="19">
        <v>0.27</v>
      </c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21">
        <v>70</v>
      </c>
      <c r="BM31" s="19">
        <v>1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1</v>
      </c>
      <c r="BV31" s="19">
        <v>0</v>
      </c>
      <c r="BW31" s="19">
        <v>0</v>
      </c>
      <c r="BX31" s="19">
        <v>1</v>
      </c>
      <c r="BY31" s="19">
        <v>0</v>
      </c>
      <c r="BZ31" s="19">
        <v>0</v>
      </c>
      <c r="CA31" s="19">
        <v>0</v>
      </c>
      <c r="CB31" s="19">
        <v>0</v>
      </c>
      <c r="CC31" s="19">
        <v>1</v>
      </c>
      <c r="CD31" s="19">
        <v>0</v>
      </c>
      <c r="CE31" s="19">
        <v>0</v>
      </c>
    </row>
    <row r="32" spans="1:83" x14ac:dyDescent="0.2">
      <c r="A32" s="7" t="s">
        <v>195</v>
      </c>
      <c r="B32" s="7" t="s">
        <v>196</v>
      </c>
      <c r="C32" s="7" t="s">
        <v>135</v>
      </c>
      <c r="D32" s="18" t="s">
        <v>197</v>
      </c>
      <c r="E32" s="7">
        <v>21</v>
      </c>
      <c r="F32" s="7">
        <v>33</v>
      </c>
      <c r="G32" s="7" t="s">
        <v>517</v>
      </c>
      <c r="H32" s="7">
        <v>2015</v>
      </c>
      <c r="I32" s="7">
        <v>1</v>
      </c>
      <c r="J32" s="7"/>
      <c r="K32" s="7">
        <v>91.666666699999993</v>
      </c>
      <c r="L32" s="7">
        <v>2</v>
      </c>
      <c r="M32" s="7" t="s">
        <v>92</v>
      </c>
      <c r="N32" s="7">
        <v>4</v>
      </c>
      <c r="O32" s="19">
        <v>14.17</v>
      </c>
      <c r="P32" s="7">
        <v>12</v>
      </c>
      <c r="Q32" s="7">
        <v>17</v>
      </c>
      <c r="R32" s="7">
        <v>293</v>
      </c>
      <c r="S32" s="7">
        <v>298</v>
      </c>
      <c r="T32" s="7">
        <v>591</v>
      </c>
      <c r="U32" s="7">
        <v>49.576988200000002</v>
      </c>
      <c r="V32" s="7">
        <v>2</v>
      </c>
      <c r="W32" s="7">
        <v>6</v>
      </c>
      <c r="X32" s="7" t="s">
        <v>66</v>
      </c>
      <c r="Y32" s="7">
        <v>7</v>
      </c>
      <c r="Z32" s="7">
        <v>4</v>
      </c>
      <c r="AA32" s="7">
        <v>4</v>
      </c>
      <c r="AB32" s="7"/>
      <c r="AC32" s="7">
        <v>5</v>
      </c>
      <c r="AD32" s="7">
        <v>2</v>
      </c>
      <c r="AE32" s="7">
        <v>4</v>
      </c>
      <c r="AF32" s="7" t="s">
        <v>198</v>
      </c>
      <c r="AG32" s="7" t="s">
        <v>199</v>
      </c>
      <c r="AH32" s="7">
        <v>0</v>
      </c>
      <c r="AI32" s="7">
        <v>0</v>
      </c>
      <c r="AJ32" s="7">
        <v>0</v>
      </c>
      <c r="AK32" s="7">
        <v>1</v>
      </c>
      <c r="AL32" s="7">
        <v>0.17</v>
      </c>
      <c r="AM32" s="19">
        <v>0.17</v>
      </c>
      <c r="AN32" s="19"/>
      <c r="AO32" s="19">
        <v>0.25</v>
      </c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>
        <v>0.17</v>
      </c>
      <c r="BL32" s="21">
        <v>669</v>
      </c>
      <c r="BM32" s="19">
        <v>1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1</v>
      </c>
      <c r="BV32" s="19">
        <v>0</v>
      </c>
      <c r="BW32" s="19">
        <v>0</v>
      </c>
      <c r="BX32" s="19">
        <v>0</v>
      </c>
      <c r="BY32" s="19">
        <v>0</v>
      </c>
      <c r="BZ32" s="19">
        <v>0</v>
      </c>
      <c r="CA32" s="19">
        <v>0</v>
      </c>
      <c r="CB32" s="19">
        <v>0</v>
      </c>
      <c r="CC32" s="19">
        <v>0</v>
      </c>
      <c r="CD32" s="19">
        <v>0</v>
      </c>
      <c r="CE32" s="19">
        <v>1</v>
      </c>
    </row>
    <row r="33" spans="1:83" x14ac:dyDescent="0.2">
      <c r="A33" s="7" t="s">
        <v>200</v>
      </c>
      <c r="B33" s="7" t="s">
        <v>196</v>
      </c>
      <c r="C33" s="7" t="s">
        <v>135</v>
      </c>
      <c r="D33" s="18" t="s">
        <v>201</v>
      </c>
      <c r="E33" s="7">
        <v>21</v>
      </c>
      <c r="F33" s="7">
        <v>34</v>
      </c>
      <c r="G33" s="7" t="s">
        <v>518</v>
      </c>
      <c r="H33" s="7">
        <v>2015</v>
      </c>
      <c r="I33" s="7">
        <v>1</v>
      </c>
      <c r="J33" s="7"/>
      <c r="K33" s="7">
        <v>91.666666699999993</v>
      </c>
      <c r="L33" s="7">
        <v>2</v>
      </c>
      <c r="M33" s="7" t="s">
        <v>92</v>
      </c>
      <c r="N33" s="7">
        <v>4</v>
      </c>
      <c r="O33" s="19">
        <v>14.17</v>
      </c>
      <c r="P33" s="7">
        <v>12</v>
      </c>
      <c r="Q33" s="7">
        <v>17</v>
      </c>
      <c r="R33" s="7">
        <v>293</v>
      </c>
      <c r="S33" s="7">
        <v>298</v>
      </c>
      <c r="T33" s="7">
        <v>591</v>
      </c>
      <c r="U33" s="7">
        <v>49.576988200000002</v>
      </c>
      <c r="V33" s="7">
        <v>2</v>
      </c>
      <c r="W33" s="7">
        <v>6</v>
      </c>
      <c r="X33" s="7" t="s">
        <v>66</v>
      </c>
      <c r="Y33" s="7">
        <v>7</v>
      </c>
      <c r="Z33" s="7">
        <v>4</v>
      </c>
      <c r="AA33" s="7">
        <v>4</v>
      </c>
      <c r="AB33" s="7"/>
      <c r="AC33" s="7">
        <v>5</v>
      </c>
      <c r="AD33" s="7">
        <v>2</v>
      </c>
      <c r="AE33" s="7">
        <v>4</v>
      </c>
      <c r="AF33" s="7" t="s">
        <v>198</v>
      </c>
      <c r="AG33" s="7" t="s">
        <v>199</v>
      </c>
      <c r="AH33" s="7">
        <v>0</v>
      </c>
      <c r="AI33" s="7">
        <v>0</v>
      </c>
      <c r="AJ33" s="7">
        <v>0</v>
      </c>
      <c r="AK33" s="7">
        <v>1</v>
      </c>
      <c r="AL33" s="7">
        <v>0.25</v>
      </c>
      <c r="AM33" s="19">
        <v>0.25</v>
      </c>
      <c r="AN33" s="19"/>
      <c r="AO33" s="19">
        <v>0.26</v>
      </c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>
        <v>0.25</v>
      </c>
      <c r="BL33" s="21">
        <v>669</v>
      </c>
      <c r="BM33" s="19">
        <v>1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1</v>
      </c>
      <c r="BV33" s="19">
        <v>0</v>
      </c>
      <c r="BW33" s="19">
        <v>0</v>
      </c>
      <c r="BX33" s="19">
        <v>0</v>
      </c>
      <c r="BY33" s="19">
        <v>0</v>
      </c>
      <c r="BZ33" s="19">
        <v>0</v>
      </c>
      <c r="CA33" s="19">
        <v>0</v>
      </c>
      <c r="CB33" s="19">
        <v>0</v>
      </c>
      <c r="CC33" s="19">
        <v>0</v>
      </c>
      <c r="CD33" s="19">
        <v>0</v>
      </c>
      <c r="CE33" s="19">
        <v>1</v>
      </c>
    </row>
    <row r="34" spans="1:83" x14ac:dyDescent="0.2">
      <c r="A34" s="7" t="s">
        <v>202</v>
      </c>
      <c r="B34" s="7" t="s">
        <v>196</v>
      </c>
      <c r="C34" s="7" t="s">
        <v>135</v>
      </c>
      <c r="D34" s="18" t="s">
        <v>203</v>
      </c>
      <c r="E34" s="7">
        <v>21</v>
      </c>
      <c r="F34" s="7">
        <v>35</v>
      </c>
      <c r="G34" s="7" t="s">
        <v>519</v>
      </c>
      <c r="H34" s="7">
        <v>2015</v>
      </c>
      <c r="I34" s="7">
        <v>1</v>
      </c>
      <c r="J34" s="7"/>
      <c r="K34" s="7">
        <v>91.666666699999993</v>
      </c>
      <c r="L34" s="7">
        <v>2</v>
      </c>
      <c r="M34" s="7" t="s">
        <v>92</v>
      </c>
      <c r="N34" s="7">
        <v>4</v>
      </c>
      <c r="O34" s="19">
        <v>14.17</v>
      </c>
      <c r="P34" s="7">
        <v>12</v>
      </c>
      <c r="Q34" s="7">
        <v>17</v>
      </c>
      <c r="R34" s="7">
        <v>293</v>
      </c>
      <c r="S34" s="7">
        <v>298</v>
      </c>
      <c r="T34" s="7">
        <v>591</v>
      </c>
      <c r="U34" s="7">
        <v>49.576988200000002</v>
      </c>
      <c r="V34" s="7">
        <v>2</v>
      </c>
      <c r="W34" s="7">
        <v>6</v>
      </c>
      <c r="X34" s="7" t="s">
        <v>66</v>
      </c>
      <c r="Y34" s="7">
        <v>7</v>
      </c>
      <c r="Z34" s="7">
        <v>4</v>
      </c>
      <c r="AA34" s="7">
        <v>4</v>
      </c>
      <c r="AB34" s="7"/>
      <c r="AC34" s="7">
        <v>5</v>
      </c>
      <c r="AD34" s="7">
        <v>2</v>
      </c>
      <c r="AE34" s="7">
        <v>4</v>
      </c>
      <c r="AF34" s="7" t="s">
        <v>198</v>
      </c>
      <c r="AG34" s="7" t="s">
        <v>199</v>
      </c>
      <c r="AH34" s="7">
        <v>1</v>
      </c>
      <c r="AI34" s="7">
        <v>0</v>
      </c>
      <c r="AJ34" s="7">
        <v>0</v>
      </c>
      <c r="AK34" s="7">
        <v>1</v>
      </c>
      <c r="AL34" s="7">
        <v>0.1</v>
      </c>
      <c r="AM34" s="19">
        <v>0.1</v>
      </c>
      <c r="AN34" s="19"/>
      <c r="AO34" s="19">
        <v>0.1</v>
      </c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>
        <v>0.1</v>
      </c>
      <c r="BL34" s="21">
        <v>669</v>
      </c>
      <c r="BM34" s="19">
        <v>1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1</v>
      </c>
      <c r="BV34" s="19">
        <v>0</v>
      </c>
      <c r="BW34" s="19">
        <v>0</v>
      </c>
      <c r="BX34" s="19">
        <v>0</v>
      </c>
      <c r="BY34" s="19">
        <v>0</v>
      </c>
      <c r="BZ34" s="19">
        <v>0</v>
      </c>
      <c r="CA34" s="19">
        <v>0</v>
      </c>
      <c r="CB34" s="19">
        <v>0</v>
      </c>
      <c r="CC34" s="19">
        <v>0</v>
      </c>
      <c r="CD34" s="19">
        <v>0</v>
      </c>
      <c r="CE34" s="19">
        <v>1</v>
      </c>
    </row>
    <row r="35" spans="1:83" x14ac:dyDescent="0.2">
      <c r="A35" s="7" t="s">
        <v>204</v>
      </c>
      <c r="B35" s="7" t="s">
        <v>196</v>
      </c>
      <c r="C35" s="7" t="s">
        <v>135</v>
      </c>
      <c r="D35" s="18" t="s">
        <v>205</v>
      </c>
      <c r="E35" s="7">
        <v>21</v>
      </c>
      <c r="F35" s="7">
        <v>36</v>
      </c>
      <c r="G35" s="7" t="s">
        <v>520</v>
      </c>
      <c r="H35" s="7">
        <v>2015</v>
      </c>
      <c r="I35" s="7">
        <v>1</v>
      </c>
      <c r="J35" s="7"/>
      <c r="K35" s="7">
        <v>91.666666699999993</v>
      </c>
      <c r="L35" s="7">
        <v>2</v>
      </c>
      <c r="M35" s="7" t="s">
        <v>92</v>
      </c>
      <c r="N35" s="7">
        <v>4</v>
      </c>
      <c r="O35" s="19">
        <v>14.17</v>
      </c>
      <c r="P35" s="7">
        <v>12</v>
      </c>
      <c r="Q35" s="7">
        <v>17</v>
      </c>
      <c r="R35" s="7">
        <v>293</v>
      </c>
      <c r="S35" s="7">
        <v>298</v>
      </c>
      <c r="T35" s="7">
        <v>591</v>
      </c>
      <c r="U35" s="7">
        <v>49.576988200000002</v>
      </c>
      <c r="V35" s="7">
        <v>2</v>
      </c>
      <c r="W35" s="7">
        <v>6</v>
      </c>
      <c r="X35" s="7" t="s">
        <v>66</v>
      </c>
      <c r="Y35" s="7">
        <v>7</v>
      </c>
      <c r="Z35" s="7">
        <v>4</v>
      </c>
      <c r="AA35" s="7">
        <v>4</v>
      </c>
      <c r="AB35" s="7"/>
      <c r="AC35" s="7">
        <v>5</v>
      </c>
      <c r="AD35" s="7">
        <v>2</v>
      </c>
      <c r="AE35" s="7">
        <v>4</v>
      </c>
      <c r="AF35" s="7" t="s">
        <v>198</v>
      </c>
      <c r="AG35" s="7" t="s">
        <v>199</v>
      </c>
      <c r="AH35" s="7">
        <v>1</v>
      </c>
      <c r="AI35" s="7">
        <v>0</v>
      </c>
      <c r="AJ35" s="7">
        <v>0</v>
      </c>
      <c r="AK35" s="7">
        <v>1</v>
      </c>
      <c r="AL35" s="7">
        <v>0.13</v>
      </c>
      <c r="AM35" s="19">
        <v>0.13</v>
      </c>
      <c r="AN35" s="19"/>
      <c r="AO35" s="19">
        <v>0.13</v>
      </c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>
        <v>0.13</v>
      </c>
      <c r="BL35" s="21">
        <v>669</v>
      </c>
      <c r="BM35" s="19">
        <v>1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1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1</v>
      </c>
    </row>
    <row r="36" spans="1:83" x14ac:dyDescent="0.2">
      <c r="A36" s="7" t="s">
        <v>206</v>
      </c>
      <c r="B36" s="7" t="s">
        <v>196</v>
      </c>
      <c r="C36" s="7" t="s">
        <v>135</v>
      </c>
      <c r="D36" s="18" t="s">
        <v>207</v>
      </c>
      <c r="E36" s="7">
        <v>21</v>
      </c>
      <c r="F36" s="7">
        <v>37</v>
      </c>
      <c r="G36" s="7" t="s">
        <v>521</v>
      </c>
      <c r="H36" s="7">
        <v>2015</v>
      </c>
      <c r="I36" s="7">
        <v>1</v>
      </c>
      <c r="J36" s="7"/>
      <c r="K36" s="7">
        <v>91.666666699999993</v>
      </c>
      <c r="L36" s="7">
        <v>2</v>
      </c>
      <c r="M36" s="7" t="s">
        <v>92</v>
      </c>
      <c r="N36" s="7">
        <v>4</v>
      </c>
      <c r="O36" s="19">
        <v>14.17</v>
      </c>
      <c r="P36" s="7">
        <v>12</v>
      </c>
      <c r="Q36" s="7">
        <v>17</v>
      </c>
      <c r="R36" s="7">
        <v>293</v>
      </c>
      <c r="S36" s="7">
        <v>298</v>
      </c>
      <c r="T36" s="7">
        <v>591</v>
      </c>
      <c r="U36" s="7">
        <v>49.576988200000002</v>
      </c>
      <c r="V36" s="7">
        <v>2</v>
      </c>
      <c r="W36" s="7">
        <v>6</v>
      </c>
      <c r="X36" s="7" t="s">
        <v>66</v>
      </c>
      <c r="Y36" s="7">
        <v>7</v>
      </c>
      <c r="Z36" s="7">
        <v>4</v>
      </c>
      <c r="AA36" s="7">
        <v>4</v>
      </c>
      <c r="AB36" s="7"/>
      <c r="AC36" s="7">
        <v>5</v>
      </c>
      <c r="AD36" s="7">
        <v>2</v>
      </c>
      <c r="AE36" s="7">
        <v>4</v>
      </c>
      <c r="AF36" s="7" t="s">
        <v>198</v>
      </c>
      <c r="AG36" s="7" t="s">
        <v>199</v>
      </c>
      <c r="AH36" s="7">
        <v>0</v>
      </c>
      <c r="AI36" s="7">
        <v>0</v>
      </c>
      <c r="AJ36" s="7">
        <v>0</v>
      </c>
      <c r="AK36" s="7">
        <v>1</v>
      </c>
      <c r="AL36" s="7">
        <v>0.27</v>
      </c>
      <c r="AM36" s="19">
        <v>0.27</v>
      </c>
      <c r="AN36" s="19"/>
      <c r="AO36" s="19">
        <v>0.24</v>
      </c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>
        <v>0.27</v>
      </c>
      <c r="BL36" s="21">
        <v>669</v>
      </c>
      <c r="BM36" s="19">
        <v>1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1</v>
      </c>
      <c r="BV36" s="19">
        <v>0</v>
      </c>
      <c r="BW36" s="19">
        <v>0</v>
      </c>
      <c r="BX36" s="19">
        <v>0</v>
      </c>
      <c r="BY36" s="19">
        <v>0</v>
      </c>
      <c r="BZ36" s="19">
        <v>0</v>
      </c>
      <c r="CA36" s="19">
        <v>0</v>
      </c>
      <c r="CB36" s="19">
        <v>0</v>
      </c>
      <c r="CC36" s="19">
        <v>0</v>
      </c>
      <c r="CD36" s="19">
        <v>0</v>
      </c>
      <c r="CE36" s="19">
        <v>1</v>
      </c>
    </row>
    <row r="37" spans="1:83" x14ac:dyDescent="0.2">
      <c r="A37" s="7" t="s">
        <v>208</v>
      </c>
      <c r="B37" s="7" t="s">
        <v>196</v>
      </c>
      <c r="C37" s="7" t="s">
        <v>135</v>
      </c>
      <c r="D37" s="18" t="s">
        <v>209</v>
      </c>
      <c r="E37" s="7">
        <v>21</v>
      </c>
      <c r="F37" s="7">
        <v>38</v>
      </c>
      <c r="G37" s="7" t="s">
        <v>522</v>
      </c>
      <c r="H37" s="7">
        <v>2015</v>
      </c>
      <c r="I37" s="7">
        <v>1</v>
      </c>
      <c r="J37" s="7"/>
      <c r="K37" s="7">
        <v>91.666666699999993</v>
      </c>
      <c r="L37" s="7">
        <v>2</v>
      </c>
      <c r="M37" s="7" t="s">
        <v>92</v>
      </c>
      <c r="N37" s="7">
        <v>4</v>
      </c>
      <c r="O37" s="19">
        <v>14.17</v>
      </c>
      <c r="P37" s="7">
        <v>12</v>
      </c>
      <c r="Q37" s="7">
        <v>17</v>
      </c>
      <c r="R37" s="7">
        <v>293</v>
      </c>
      <c r="S37" s="7">
        <v>298</v>
      </c>
      <c r="T37" s="7">
        <v>591</v>
      </c>
      <c r="U37" s="7">
        <v>49.576988200000002</v>
      </c>
      <c r="V37" s="7">
        <v>2</v>
      </c>
      <c r="W37" s="7">
        <v>6</v>
      </c>
      <c r="X37" s="7" t="s">
        <v>66</v>
      </c>
      <c r="Y37" s="7">
        <v>7</v>
      </c>
      <c r="Z37" s="7">
        <v>4</v>
      </c>
      <c r="AA37" s="7">
        <v>4</v>
      </c>
      <c r="AB37" s="7"/>
      <c r="AC37" s="7">
        <v>5</v>
      </c>
      <c r="AD37" s="7">
        <v>2</v>
      </c>
      <c r="AE37" s="7">
        <v>4</v>
      </c>
      <c r="AF37" s="7" t="s">
        <v>198</v>
      </c>
      <c r="AG37" s="7" t="s">
        <v>199</v>
      </c>
      <c r="AH37" s="7">
        <v>0</v>
      </c>
      <c r="AI37" s="7">
        <v>0</v>
      </c>
      <c r="AJ37" s="7">
        <v>0</v>
      </c>
      <c r="AK37" s="7">
        <v>1</v>
      </c>
      <c r="AL37" s="7">
        <v>0.33</v>
      </c>
      <c r="AM37" s="19">
        <v>0.33</v>
      </c>
      <c r="AN37" s="19"/>
      <c r="AO37" s="19">
        <v>0.22</v>
      </c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>
        <v>0.33</v>
      </c>
      <c r="BL37" s="21">
        <v>669</v>
      </c>
      <c r="BM37" s="19">
        <v>1</v>
      </c>
      <c r="BN37" s="19">
        <v>0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1</v>
      </c>
      <c r="BV37" s="19">
        <v>0</v>
      </c>
      <c r="BW37" s="19">
        <v>0</v>
      </c>
      <c r="BX37" s="19">
        <v>0</v>
      </c>
      <c r="BY37" s="19">
        <v>0</v>
      </c>
      <c r="BZ37" s="19">
        <v>0</v>
      </c>
      <c r="CA37" s="19">
        <v>0</v>
      </c>
      <c r="CB37" s="19">
        <v>0</v>
      </c>
      <c r="CC37" s="19">
        <v>0</v>
      </c>
      <c r="CD37" s="19">
        <v>0</v>
      </c>
      <c r="CE37" s="19">
        <v>1</v>
      </c>
    </row>
    <row r="38" spans="1:83" x14ac:dyDescent="0.2">
      <c r="A38" s="7" t="s">
        <v>210</v>
      </c>
      <c r="B38" s="7" t="s">
        <v>196</v>
      </c>
      <c r="C38" s="7" t="s">
        <v>135</v>
      </c>
      <c r="D38" s="18" t="s">
        <v>211</v>
      </c>
      <c r="E38" s="7">
        <v>21</v>
      </c>
      <c r="F38" s="7">
        <v>39</v>
      </c>
      <c r="G38" s="7" t="s">
        <v>523</v>
      </c>
      <c r="H38" s="7">
        <v>2015</v>
      </c>
      <c r="I38" s="7">
        <v>1</v>
      </c>
      <c r="J38" s="7"/>
      <c r="K38" s="7">
        <v>91.666666699999993</v>
      </c>
      <c r="L38" s="7">
        <v>2</v>
      </c>
      <c r="M38" s="7" t="s">
        <v>92</v>
      </c>
      <c r="N38" s="7">
        <v>4</v>
      </c>
      <c r="O38" s="19">
        <v>14.17</v>
      </c>
      <c r="P38" s="7">
        <v>12</v>
      </c>
      <c r="Q38" s="7">
        <v>17</v>
      </c>
      <c r="R38" s="7">
        <v>293</v>
      </c>
      <c r="S38" s="7">
        <v>298</v>
      </c>
      <c r="T38" s="7">
        <v>591</v>
      </c>
      <c r="U38" s="7">
        <v>49.576988200000002</v>
      </c>
      <c r="V38" s="7">
        <v>2</v>
      </c>
      <c r="W38" s="7">
        <v>6</v>
      </c>
      <c r="X38" s="7" t="s">
        <v>66</v>
      </c>
      <c r="Y38" s="7">
        <v>7</v>
      </c>
      <c r="Z38" s="7">
        <v>4</v>
      </c>
      <c r="AA38" s="7">
        <v>4</v>
      </c>
      <c r="AB38" s="7"/>
      <c r="AC38" s="7">
        <v>5</v>
      </c>
      <c r="AD38" s="7">
        <v>2</v>
      </c>
      <c r="AE38" s="7">
        <v>4</v>
      </c>
      <c r="AF38" s="7" t="s">
        <v>198</v>
      </c>
      <c r="AG38" s="7" t="s">
        <v>199</v>
      </c>
      <c r="AH38" s="7">
        <v>1</v>
      </c>
      <c r="AI38" s="7">
        <v>0</v>
      </c>
      <c r="AJ38" s="7">
        <v>0</v>
      </c>
      <c r="AK38" s="7">
        <v>1</v>
      </c>
      <c r="AL38" s="7">
        <v>0.16</v>
      </c>
      <c r="AM38" s="19">
        <v>0.16</v>
      </c>
      <c r="AN38" s="19"/>
      <c r="AO38" s="19">
        <v>0.12</v>
      </c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>
        <v>0.16</v>
      </c>
      <c r="BL38" s="21">
        <v>669</v>
      </c>
      <c r="BM38" s="19">
        <v>1</v>
      </c>
      <c r="BN38" s="19">
        <v>0</v>
      </c>
      <c r="BO38" s="19">
        <v>0</v>
      </c>
      <c r="BP38" s="19"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1</v>
      </c>
      <c r="BV38" s="19">
        <v>0</v>
      </c>
      <c r="BW38" s="19">
        <v>0</v>
      </c>
      <c r="BX38" s="19">
        <v>0</v>
      </c>
      <c r="BY38" s="19">
        <v>0</v>
      </c>
      <c r="BZ38" s="19">
        <v>0</v>
      </c>
      <c r="CA38" s="19">
        <v>0</v>
      </c>
      <c r="CB38" s="19">
        <v>0</v>
      </c>
      <c r="CC38" s="19">
        <v>0</v>
      </c>
      <c r="CD38" s="19">
        <v>0</v>
      </c>
      <c r="CE38" s="19">
        <v>1</v>
      </c>
    </row>
    <row r="39" spans="1:83" x14ac:dyDescent="0.2">
      <c r="A39" s="7" t="s">
        <v>212</v>
      </c>
      <c r="B39" s="7" t="s">
        <v>196</v>
      </c>
      <c r="C39" s="7" t="s">
        <v>135</v>
      </c>
      <c r="D39" s="18" t="s">
        <v>213</v>
      </c>
      <c r="E39" s="7">
        <v>21</v>
      </c>
      <c r="F39" s="7">
        <v>40</v>
      </c>
      <c r="G39" s="7" t="s">
        <v>524</v>
      </c>
      <c r="H39" s="7">
        <v>2015</v>
      </c>
      <c r="I39" s="7">
        <v>1</v>
      </c>
      <c r="J39" s="7"/>
      <c r="K39" s="7">
        <v>91.666666699999993</v>
      </c>
      <c r="L39" s="7">
        <v>2</v>
      </c>
      <c r="M39" s="7" t="s">
        <v>92</v>
      </c>
      <c r="N39" s="7">
        <v>4</v>
      </c>
      <c r="O39" s="19">
        <v>14.17</v>
      </c>
      <c r="P39" s="7">
        <v>12</v>
      </c>
      <c r="Q39" s="7">
        <v>17</v>
      </c>
      <c r="R39" s="7">
        <v>293</v>
      </c>
      <c r="S39" s="7">
        <v>298</v>
      </c>
      <c r="T39" s="7">
        <v>591</v>
      </c>
      <c r="U39" s="7">
        <v>49.576988200000002</v>
      </c>
      <c r="V39" s="7">
        <v>2</v>
      </c>
      <c r="W39" s="7">
        <v>6</v>
      </c>
      <c r="X39" s="7" t="s">
        <v>66</v>
      </c>
      <c r="Y39" s="7">
        <v>7</v>
      </c>
      <c r="Z39" s="7">
        <v>4</v>
      </c>
      <c r="AA39" s="7">
        <v>4</v>
      </c>
      <c r="AB39" s="7"/>
      <c r="AC39" s="7">
        <v>5</v>
      </c>
      <c r="AD39" s="7">
        <v>2</v>
      </c>
      <c r="AE39" s="7">
        <v>4</v>
      </c>
      <c r="AF39" s="7" t="s">
        <v>198</v>
      </c>
      <c r="AG39" s="7" t="s">
        <v>199</v>
      </c>
      <c r="AH39" s="7">
        <v>1</v>
      </c>
      <c r="AI39" s="7">
        <v>0</v>
      </c>
      <c r="AJ39" s="7">
        <v>0</v>
      </c>
      <c r="AK39" s="7">
        <v>1</v>
      </c>
      <c r="AL39" s="7">
        <v>0.14000000000000001</v>
      </c>
      <c r="AM39" s="19">
        <v>0.14000000000000001</v>
      </c>
      <c r="AN39" s="19"/>
      <c r="AO39" s="19">
        <v>0.13</v>
      </c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>
        <v>0.14000000000000001</v>
      </c>
      <c r="BL39" s="21">
        <v>669</v>
      </c>
      <c r="BM39" s="19">
        <v>1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1</v>
      </c>
      <c r="BV39" s="19">
        <v>0</v>
      </c>
      <c r="BW39" s="19">
        <v>0</v>
      </c>
      <c r="BX39" s="19">
        <v>0</v>
      </c>
      <c r="BY39" s="19">
        <v>0</v>
      </c>
      <c r="BZ39" s="19">
        <v>0</v>
      </c>
      <c r="CA39" s="19">
        <v>0</v>
      </c>
      <c r="CB39" s="19">
        <v>0</v>
      </c>
      <c r="CC39" s="19">
        <v>0</v>
      </c>
      <c r="CD39" s="19">
        <v>0</v>
      </c>
      <c r="CE39" s="19">
        <v>1</v>
      </c>
    </row>
    <row r="40" spans="1:83" x14ac:dyDescent="0.2">
      <c r="A40" s="7" t="s">
        <v>219</v>
      </c>
      <c r="B40" s="7" t="s">
        <v>220</v>
      </c>
      <c r="C40" s="7" t="s">
        <v>221</v>
      </c>
      <c r="D40" s="18" t="s">
        <v>460</v>
      </c>
      <c r="E40" s="7">
        <v>22</v>
      </c>
      <c r="F40" s="7">
        <v>41</v>
      </c>
      <c r="G40" s="7" t="s">
        <v>525</v>
      </c>
      <c r="H40" s="7">
        <v>2018</v>
      </c>
      <c r="I40" s="7">
        <v>1</v>
      </c>
      <c r="J40" s="7"/>
      <c r="K40" s="7">
        <v>95.833333300000007</v>
      </c>
      <c r="L40" s="7">
        <v>1</v>
      </c>
      <c r="M40" s="7" t="s">
        <v>87</v>
      </c>
      <c r="N40" s="7">
        <v>1</v>
      </c>
      <c r="O40" s="19">
        <v>34.700000000000003</v>
      </c>
      <c r="P40" s="7">
        <v>21</v>
      </c>
      <c r="Q40" s="7">
        <v>59</v>
      </c>
      <c r="R40" s="7">
        <v>0</v>
      </c>
      <c r="S40" s="7">
        <v>123</v>
      </c>
      <c r="T40" s="7">
        <v>246</v>
      </c>
      <c r="U40" s="7">
        <v>0</v>
      </c>
      <c r="V40" s="7">
        <v>1</v>
      </c>
      <c r="W40" s="7">
        <v>1</v>
      </c>
      <c r="X40" s="7" t="s">
        <v>66</v>
      </c>
      <c r="Y40" s="7">
        <v>7</v>
      </c>
      <c r="Z40" s="7">
        <v>4</v>
      </c>
      <c r="AA40" s="7">
        <v>4</v>
      </c>
      <c r="AB40" s="7"/>
      <c r="AC40" s="7">
        <v>5</v>
      </c>
      <c r="AD40" s="7">
        <v>3</v>
      </c>
      <c r="AE40" s="7">
        <v>2</v>
      </c>
      <c r="AF40" s="7" t="s">
        <v>223</v>
      </c>
      <c r="AG40" s="7" t="s">
        <v>224</v>
      </c>
      <c r="AH40" s="7">
        <v>0</v>
      </c>
      <c r="AI40" s="7">
        <v>1</v>
      </c>
      <c r="AJ40" s="7">
        <v>0</v>
      </c>
      <c r="AK40" s="7">
        <v>1</v>
      </c>
      <c r="AL40" s="7">
        <v>0.11</v>
      </c>
      <c r="AM40" s="19">
        <v>0.11</v>
      </c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>
        <v>0.11</v>
      </c>
      <c r="BG40" s="19"/>
      <c r="BH40" s="19"/>
      <c r="BI40" s="19"/>
      <c r="BJ40" s="19"/>
      <c r="BK40" s="19"/>
      <c r="BL40" s="21">
        <v>7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1</v>
      </c>
      <c r="BW40" s="19">
        <v>0</v>
      </c>
      <c r="BX40" s="19">
        <v>0</v>
      </c>
      <c r="BY40" s="19">
        <v>0</v>
      </c>
      <c r="BZ40" s="19">
        <v>1</v>
      </c>
      <c r="CA40" s="19">
        <v>0</v>
      </c>
      <c r="CB40" s="19">
        <v>0</v>
      </c>
      <c r="CC40" s="19">
        <v>1</v>
      </c>
      <c r="CD40" s="19">
        <v>0</v>
      </c>
      <c r="CE40" s="19">
        <v>0</v>
      </c>
    </row>
    <row r="41" spans="1:83" x14ac:dyDescent="0.2">
      <c r="A41" s="7" t="s">
        <v>225</v>
      </c>
      <c r="B41" s="7" t="s">
        <v>220</v>
      </c>
      <c r="C41" s="7" t="s">
        <v>221</v>
      </c>
      <c r="D41" s="18" t="s">
        <v>461</v>
      </c>
      <c r="E41" s="7">
        <v>22</v>
      </c>
      <c r="F41" s="7">
        <v>42</v>
      </c>
      <c r="G41" s="7" t="s">
        <v>526</v>
      </c>
      <c r="H41" s="7">
        <v>2018</v>
      </c>
      <c r="I41" s="7">
        <v>1</v>
      </c>
      <c r="J41" s="7"/>
      <c r="K41" s="7">
        <v>95.833333300000007</v>
      </c>
      <c r="L41" s="7">
        <v>1</v>
      </c>
      <c r="M41" s="7" t="s">
        <v>87</v>
      </c>
      <c r="N41" s="7">
        <v>1</v>
      </c>
      <c r="O41" s="19">
        <v>34.700000000000003</v>
      </c>
      <c r="P41" s="7">
        <v>21</v>
      </c>
      <c r="Q41" s="7">
        <v>59</v>
      </c>
      <c r="R41" s="7">
        <v>0</v>
      </c>
      <c r="S41" s="7">
        <v>123</v>
      </c>
      <c r="T41" s="7">
        <v>246</v>
      </c>
      <c r="U41" s="7">
        <v>0</v>
      </c>
      <c r="V41" s="7">
        <v>1</v>
      </c>
      <c r="W41" s="7">
        <v>1</v>
      </c>
      <c r="X41" s="7" t="s">
        <v>66</v>
      </c>
      <c r="Y41" s="7">
        <v>7</v>
      </c>
      <c r="Z41" s="7">
        <v>4</v>
      </c>
      <c r="AA41" s="7">
        <v>4</v>
      </c>
      <c r="AB41" s="7"/>
      <c r="AC41" s="7">
        <v>5</v>
      </c>
      <c r="AD41" s="7">
        <v>3</v>
      </c>
      <c r="AE41" s="7">
        <v>2</v>
      </c>
      <c r="AF41" s="7" t="s">
        <v>223</v>
      </c>
      <c r="AG41" s="7" t="s">
        <v>224</v>
      </c>
      <c r="AH41" s="7">
        <v>0</v>
      </c>
      <c r="AI41" s="7">
        <v>1</v>
      </c>
      <c r="AJ41" s="7">
        <v>0</v>
      </c>
      <c r="AK41" s="7">
        <v>1</v>
      </c>
      <c r="AL41" s="7">
        <v>0.17</v>
      </c>
      <c r="AM41" s="19">
        <v>0.17</v>
      </c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>
        <v>0.17</v>
      </c>
      <c r="BG41" s="19"/>
      <c r="BH41" s="19"/>
      <c r="BI41" s="19"/>
      <c r="BJ41" s="19"/>
      <c r="BK41" s="19"/>
      <c r="BL41" s="21">
        <v>7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1</v>
      </c>
      <c r="BW41" s="19">
        <v>0</v>
      </c>
      <c r="BX41" s="19">
        <v>0</v>
      </c>
      <c r="BY41" s="19">
        <v>0</v>
      </c>
      <c r="BZ41" s="19">
        <v>1</v>
      </c>
      <c r="CA41" s="19">
        <v>0</v>
      </c>
      <c r="CB41" s="19">
        <v>0</v>
      </c>
      <c r="CC41" s="19">
        <v>1</v>
      </c>
      <c r="CD41" s="19">
        <v>0</v>
      </c>
      <c r="CE41" s="19">
        <v>0</v>
      </c>
    </row>
    <row r="42" spans="1:83" x14ac:dyDescent="0.2">
      <c r="A42" s="7" t="s">
        <v>227</v>
      </c>
      <c r="B42" s="7" t="s">
        <v>220</v>
      </c>
      <c r="C42" s="7" t="s">
        <v>221</v>
      </c>
      <c r="D42" s="18" t="s">
        <v>462</v>
      </c>
      <c r="E42" s="7">
        <v>22</v>
      </c>
      <c r="F42" s="7">
        <v>43</v>
      </c>
      <c r="G42" s="7" t="s">
        <v>527</v>
      </c>
      <c r="H42" s="7">
        <v>2018</v>
      </c>
      <c r="I42" s="7">
        <v>1</v>
      </c>
      <c r="J42" s="7"/>
      <c r="K42" s="7">
        <v>95.833333300000007</v>
      </c>
      <c r="L42" s="7">
        <v>1</v>
      </c>
      <c r="M42" s="7" t="s">
        <v>87</v>
      </c>
      <c r="N42" s="7">
        <v>1</v>
      </c>
      <c r="O42" s="19">
        <v>34.700000000000003</v>
      </c>
      <c r="P42" s="7">
        <v>21</v>
      </c>
      <c r="Q42" s="7">
        <v>59</v>
      </c>
      <c r="R42" s="7">
        <v>0</v>
      </c>
      <c r="S42" s="7">
        <v>123</v>
      </c>
      <c r="T42" s="7">
        <v>246</v>
      </c>
      <c r="U42" s="7">
        <v>0</v>
      </c>
      <c r="V42" s="7">
        <v>1</v>
      </c>
      <c r="W42" s="7">
        <v>1</v>
      </c>
      <c r="X42" s="7" t="s">
        <v>66</v>
      </c>
      <c r="Y42" s="7">
        <v>7</v>
      </c>
      <c r="Z42" s="7">
        <v>4</v>
      </c>
      <c r="AA42" s="7">
        <v>4</v>
      </c>
      <c r="AB42" s="7"/>
      <c r="AC42" s="7">
        <v>5</v>
      </c>
      <c r="AD42" s="7">
        <v>3</v>
      </c>
      <c r="AE42" s="7">
        <v>2</v>
      </c>
      <c r="AF42" s="7" t="s">
        <v>223</v>
      </c>
      <c r="AG42" s="7" t="s">
        <v>224</v>
      </c>
      <c r="AH42" s="7">
        <v>0</v>
      </c>
      <c r="AI42" s="7">
        <v>1</v>
      </c>
      <c r="AJ42" s="7">
        <v>0</v>
      </c>
      <c r="AK42" s="7">
        <v>1</v>
      </c>
      <c r="AL42" s="7">
        <v>7.0000000000000007E-2</v>
      </c>
      <c r="AM42" s="19">
        <v>7.0000000000000007E-2</v>
      </c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>
        <v>7.0000000000000007E-2</v>
      </c>
      <c r="BG42" s="19"/>
      <c r="BH42" s="19"/>
      <c r="BI42" s="19"/>
      <c r="BJ42" s="19"/>
      <c r="BK42" s="19"/>
      <c r="BL42" s="21">
        <v>7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1</v>
      </c>
      <c r="BW42" s="19">
        <v>0</v>
      </c>
      <c r="BX42" s="19">
        <v>0</v>
      </c>
      <c r="BY42" s="19">
        <v>0</v>
      </c>
      <c r="BZ42" s="19">
        <v>1</v>
      </c>
      <c r="CA42" s="19">
        <v>0</v>
      </c>
      <c r="CB42" s="19">
        <v>0</v>
      </c>
      <c r="CC42" s="19">
        <v>1</v>
      </c>
      <c r="CD42" s="19">
        <v>0</v>
      </c>
      <c r="CE42" s="19">
        <v>0</v>
      </c>
    </row>
    <row r="43" spans="1:83" x14ac:dyDescent="0.2">
      <c r="A43" s="7" t="s">
        <v>229</v>
      </c>
      <c r="B43" s="7" t="s">
        <v>220</v>
      </c>
      <c r="C43" s="7" t="s">
        <v>221</v>
      </c>
      <c r="D43" s="18" t="s">
        <v>379</v>
      </c>
      <c r="E43" s="7">
        <v>22</v>
      </c>
      <c r="F43" s="7">
        <v>44</v>
      </c>
      <c r="G43" s="7" t="s">
        <v>528</v>
      </c>
      <c r="H43" s="7">
        <v>2018</v>
      </c>
      <c r="I43" s="7">
        <v>1</v>
      </c>
      <c r="J43" s="7"/>
      <c r="K43" s="7">
        <v>95.833333300000007</v>
      </c>
      <c r="L43" s="7">
        <v>1</v>
      </c>
      <c r="M43" s="7" t="s">
        <v>87</v>
      </c>
      <c r="N43" s="7">
        <v>1</v>
      </c>
      <c r="O43" s="19">
        <v>34.700000000000003</v>
      </c>
      <c r="P43" s="7">
        <v>21</v>
      </c>
      <c r="Q43" s="7">
        <v>59</v>
      </c>
      <c r="R43" s="7">
        <v>0</v>
      </c>
      <c r="S43" s="7">
        <v>123</v>
      </c>
      <c r="T43" s="7">
        <v>246</v>
      </c>
      <c r="U43" s="7">
        <v>0</v>
      </c>
      <c r="V43" s="7">
        <v>1</v>
      </c>
      <c r="W43" s="7">
        <v>1</v>
      </c>
      <c r="X43" s="7" t="s">
        <v>66</v>
      </c>
      <c r="Y43" s="7">
        <v>7</v>
      </c>
      <c r="Z43" s="7">
        <v>4</v>
      </c>
      <c r="AA43" s="7">
        <v>4</v>
      </c>
      <c r="AB43" s="7"/>
      <c r="AC43" s="7">
        <v>5</v>
      </c>
      <c r="AD43" s="7">
        <v>3</v>
      </c>
      <c r="AE43" s="7">
        <v>2</v>
      </c>
      <c r="AF43" s="7" t="s">
        <v>223</v>
      </c>
      <c r="AG43" s="7" t="s">
        <v>224</v>
      </c>
      <c r="AH43" s="7">
        <v>1</v>
      </c>
      <c r="AI43" s="7">
        <v>1</v>
      </c>
      <c r="AJ43" s="7">
        <v>0</v>
      </c>
      <c r="AK43" s="7">
        <v>1</v>
      </c>
      <c r="AL43" s="7">
        <v>0.24</v>
      </c>
      <c r="AM43" s="19">
        <v>0.24</v>
      </c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>
        <v>0.24</v>
      </c>
      <c r="BG43" s="19"/>
      <c r="BH43" s="19"/>
      <c r="BI43" s="19"/>
      <c r="BJ43" s="19"/>
      <c r="BK43" s="19"/>
      <c r="BL43" s="21">
        <v>7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1</v>
      </c>
      <c r="BW43" s="19">
        <v>0</v>
      </c>
      <c r="BX43" s="19">
        <v>0</v>
      </c>
      <c r="BY43" s="19">
        <v>0</v>
      </c>
      <c r="BZ43" s="19">
        <v>1</v>
      </c>
      <c r="CA43" s="19">
        <v>0</v>
      </c>
      <c r="CB43" s="19">
        <v>0</v>
      </c>
      <c r="CC43" s="19">
        <v>1</v>
      </c>
      <c r="CD43" s="19">
        <v>0</v>
      </c>
      <c r="CE43" s="19">
        <v>0</v>
      </c>
    </row>
    <row r="44" spans="1:83" x14ac:dyDescent="0.2">
      <c r="A44" s="7" t="s">
        <v>231</v>
      </c>
      <c r="B44" s="7" t="s">
        <v>220</v>
      </c>
      <c r="C44" s="7" t="s">
        <v>221</v>
      </c>
      <c r="D44" s="18" t="s">
        <v>463</v>
      </c>
      <c r="E44" s="7">
        <v>22</v>
      </c>
      <c r="F44" s="7">
        <v>45</v>
      </c>
      <c r="G44" s="7" t="s">
        <v>529</v>
      </c>
      <c r="H44" s="7">
        <v>2018</v>
      </c>
      <c r="I44" s="7">
        <v>1</v>
      </c>
      <c r="J44" s="7"/>
      <c r="K44" s="7">
        <v>95.833333300000007</v>
      </c>
      <c r="L44" s="7">
        <v>1</v>
      </c>
      <c r="M44" s="7" t="s">
        <v>87</v>
      </c>
      <c r="N44" s="7">
        <v>1</v>
      </c>
      <c r="O44" s="19">
        <v>34.700000000000003</v>
      </c>
      <c r="P44" s="7">
        <v>21</v>
      </c>
      <c r="Q44" s="7">
        <v>59</v>
      </c>
      <c r="R44" s="7">
        <v>0</v>
      </c>
      <c r="S44" s="7">
        <v>123</v>
      </c>
      <c r="T44" s="7">
        <v>246</v>
      </c>
      <c r="U44" s="7">
        <v>0</v>
      </c>
      <c r="V44" s="7">
        <v>1</v>
      </c>
      <c r="W44" s="7">
        <v>1</v>
      </c>
      <c r="X44" s="7" t="s">
        <v>66</v>
      </c>
      <c r="Y44" s="7">
        <v>7</v>
      </c>
      <c r="Z44" s="7">
        <v>4</v>
      </c>
      <c r="AA44" s="7">
        <v>4</v>
      </c>
      <c r="AB44" s="7"/>
      <c r="AC44" s="7">
        <v>5</v>
      </c>
      <c r="AD44" s="7">
        <v>3</v>
      </c>
      <c r="AE44" s="7">
        <v>2</v>
      </c>
      <c r="AF44" s="7" t="s">
        <v>223</v>
      </c>
      <c r="AG44" s="7" t="s">
        <v>224</v>
      </c>
      <c r="AH44" s="7">
        <v>1</v>
      </c>
      <c r="AI44" s="7">
        <v>1</v>
      </c>
      <c r="AJ44" s="7">
        <v>0</v>
      </c>
      <c r="AK44" s="7">
        <v>1</v>
      </c>
      <c r="AL44" s="7">
        <v>0.3</v>
      </c>
      <c r="AM44" s="19">
        <v>0.3</v>
      </c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>
        <v>0.3</v>
      </c>
      <c r="BG44" s="19"/>
      <c r="BH44" s="19"/>
      <c r="BI44" s="19"/>
      <c r="BJ44" s="19"/>
      <c r="BK44" s="19"/>
      <c r="BL44" s="21">
        <v>7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1</v>
      </c>
      <c r="BW44" s="19">
        <v>0</v>
      </c>
      <c r="BX44" s="19">
        <v>0</v>
      </c>
      <c r="BY44" s="19">
        <v>0</v>
      </c>
      <c r="BZ44" s="19">
        <v>1</v>
      </c>
      <c r="CA44" s="19">
        <v>0</v>
      </c>
      <c r="CB44" s="19">
        <v>0</v>
      </c>
      <c r="CC44" s="19">
        <v>1</v>
      </c>
      <c r="CD44" s="19">
        <v>0</v>
      </c>
      <c r="CE44" s="19">
        <v>0</v>
      </c>
    </row>
    <row r="45" spans="1:83" x14ac:dyDescent="0.2">
      <c r="A45" s="7" t="s">
        <v>171</v>
      </c>
      <c r="B45" s="7" t="s">
        <v>236</v>
      </c>
      <c r="C45" s="7" t="s">
        <v>237</v>
      </c>
      <c r="D45" s="18" t="s">
        <v>222</v>
      </c>
      <c r="E45" s="7">
        <v>24</v>
      </c>
      <c r="F45" s="7">
        <v>47</v>
      </c>
      <c r="G45" s="7" t="s">
        <v>531</v>
      </c>
      <c r="H45" s="7">
        <v>2017</v>
      </c>
      <c r="I45" s="7">
        <v>0</v>
      </c>
      <c r="J45" s="7"/>
      <c r="K45" s="7">
        <v>91.666666699999993</v>
      </c>
      <c r="L45" s="7">
        <v>1</v>
      </c>
      <c r="M45" s="7" t="s">
        <v>72</v>
      </c>
      <c r="N45" s="7">
        <v>3</v>
      </c>
      <c r="O45" s="19">
        <v>20.51</v>
      </c>
      <c r="P45" s="7"/>
      <c r="Q45" s="7"/>
      <c r="R45" s="7">
        <v>160</v>
      </c>
      <c r="S45" s="7">
        <v>189</v>
      </c>
      <c r="T45" s="7">
        <v>349</v>
      </c>
      <c r="U45" s="7">
        <v>45.845272199999997</v>
      </c>
      <c r="V45" s="7">
        <v>2</v>
      </c>
      <c r="W45" s="7">
        <v>2</v>
      </c>
      <c r="X45" s="7" t="s">
        <v>73</v>
      </c>
      <c r="Y45" s="7">
        <v>1</v>
      </c>
      <c r="Z45" s="7">
        <v>2</v>
      </c>
      <c r="AA45" s="7">
        <v>6</v>
      </c>
      <c r="AB45" s="7"/>
      <c r="AC45" s="7">
        <v>6</v>
      </c>
      <c r="AD45" s="7">
        <v>2</v>
      </c>
      <c r="AE45" s="7">
        <v>1</v>
      </c>
      <c r="AF45" s="7" t="s">
        <v>83</v>
      </c>
      <c r="AG45" s="7" t="s">
        <v>238</v>
      </c>
      <c r="AH45" s="7">
        <v>0</v>
      </c>
      <c r="AI45" s="7">
        <v>1</v>
      </c>
      <c r="AJ45" s="7">
        <v>1</v>
      </c>
      <c r="AK45" s="7">
        <v>2</v>
      </c>
      <c r="AL45" s="7">
        <v>0.40200048999999999</v>
      </c>
      <c r="AM45" s="7">
        <v>0.34250000000000003</v>
      </c>
      <c r="AN45" s="7"/>
      <c r="AO45" s="7">
        <v>0.27600000000000002</v>
      </c>
      <c r="AP45" s="7">
        <v>0.40899999999999997</v>
      </c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>
        <v>60</v>
      </c>
      <c r="BM45" s="19">
        <v>0</v>
      </c>
      <c r="BN45" s="19">
        <v>0</v>
      </c>
      <c r="BO45" s="19">
        <v>0</v>
      </c>
      <c r="BP45" s="19">
        <v>0</v>
      </c>
      <c r="BQ45" s="19">
        <v>1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9">
        <v>0</v>
      </c>
      <c r="BX45" s="19">
        <v>0</v>
      </c>
      <c r="BY45" s="19">
        <v>0</v>
      </c>
      <c r="BZ45" s="19">
        <v>0</v>
      </c>
      <c r="CA45" s="19">
        <v>0</v>
      </c>
      <c r="CB45" s="19">
        <v>1</v>
      </c>
      <c r="CC45" s="19">
        <v>0</v>
      </c>
      <c r="CD45" s="19">
        <v>0</v>
      </c>
      <c r="CE45" s="19">
        <v>0</v>
      </c>
    </row>
    <row r="46" spans="1:83" x14ac:dyDescent="0.2">
      <c r="A46" s="7" t="s">
        <v>239</v>
      </c>
      <c r="B46" s="7" t="s">
        <v>236</v>
      </c>
      <c r="C46" s="7" t="s">
        <v>237</v>
      </c>
      <c r="D46" s="18" t="s">
        <v>226</v>
      </c>
      <c r="E46" s="7">
        <v>24</v>
      </c>
      <c r="F46" s="7">
        <v>48</v>
      </c>
      <c r="G46" s="7" t="s">
        <v>532</v>
      </c>
      <c r="H46" s="7">
        <v>2017</v>
      </c>
      <c r="I46" s="7">
        <v>0</v>
      </c>
      <c r="J46" s="7"/>
      <c r="K46" s="7">
        <v>91.666666699999993</v>
      </c>
      <c r="L46" s="7">
        <v>1</v>
      </c>
      <c r="M46" s="7" t="s">
        <v>72</v>
      </c>
      <c r="N46" s="7">
        <v>3</v>
      </c>
      <c r="O46" s="19">
        <v>20.51</v>
      </c>
      <c r="P46" s="7"/>
      <c r="Q46" s="7"/>
      <c r="R46" s="7">
        <v>160</v>
      </c>
      <c r="S46" s="7">
        <v>189</v>
      </c>
      <c r="T46" s="7">
        <v>349</v>
      </c>
      <c r="U46" s="7">
        <v>45.845272199999997</v>
      </c>
      <c r="V46" s="7">
        <v>2</v>
      </c>
      <c r="W46" s="7">
        <v>2</v>
      </c>
      <c r="X46" s="7" t="s">
        <v>73</v>
      </c>
      <c r="Y46" s="7">
        <v>1</v>
      </c>
      <c r="Z46" s="7">
        <v>2</v>
      </c>
      <c r="AA46" s="7">
        <v>6</v>
      </c>
      <c r="AB46" s="7"/>
      <c r="AC46" s="7">
        <v>6</v>
      </c>
      <c r="AD46" s="7">
        <v>2</v>
      </c>
      <c r="AE46" s="7">
        <v>1</v>
      </c>
      <c r="AF46" s="7" t="s">
        <v>83</v>
      </c>
      <c r="AG46" s="7" t="s">
        <v>238</v>
      </c>
      <c r="AH46" s="7">
        <v>0</v>
      </c>
      <c r="AI46" s="7">
        <v>1</v>
      </c>
      <c r="AJ46" s="7">
        <v>1</v>
      </c>
      <c r="AK46" s="7">
        <v>2</v>
      </c>
      <c r="AL46" s="7">
        <v>0.40962968999999999</v>
      </c>
      <c r="AM46" s="7">
        <v>0.34899999999999998</v>
      </c>
      <c r="AN46" s="7"/>
      <c r="AO46" s="7">
        <v>0.251</v>
      </c>
      <c r="AP46" s="7">
        <v>0.44700000000000001</v>
      </c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>
        <v>60</v>
      </c>
      <c r="BM46" s="19">
        <v>0</v>
      </c>
      <c r="BN46" s="19">
        <v>0</v>
      </c>
      <c r="BO46" s="19">
        <v>0</v>
      </c>
      <c r="BP46" s="19">
        <v>0</v>
      </c>
      <c r="BQ46" s="19">
        <v>1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  <c r="BX46" s="19">
        <v>0</v>
      </c>
      <c r="BY46" s="19">
        <v>0</v>
      </c>
      <c r="BZ46" s="19">
        <v>0</v>
      </c>
      <c r="CA46" s="19">
        <v>0</v>
      </c>
      <c r="CB46" s="19">
        <v>1</v>
      </c>
      <c r="CC46" s="19">
        <v>0</v>
      </c>
      <c r="CD46" s="19">
        <v>0</v>
      </c>
      <c r="CE46" s="19">
        <v>0</v>
      </c>
    </row>
    <row r="47" spans="1:83" x14ac:dyDescent="0.2">
      <c r="A47" s="7" t="s">
        <v>240</v>
      </c>
      <c r="B47" s="7" t="s">
        <v>236</v>
      </c>
      <c r="C47" s="7" t="s">
        <v>237</v>
      </c>
      <c r="D47" s="18" t="s">
        <v>228</v>
      </c>
      <c r="E47" s="7">
        <v>24</v>
      </c>
      <c r="F47" s="7">
        <v>49</v>
      </c>
      <c r="G47" s="7" t="s">
        <v>533</v>
      </c>
      <c r="H47" s="7">
        <v>2017</v>
      </c>
      <c r="I47" s="7">
        <v>0</v>
      </c>
      <c r="J47" s="7"/>
      <c r="K47" s="7">
        <v>91.666666699999993</v>
      </c>
      <c r="L47" s="7">
        <v>1</v>
      </c>
      <c r="M47" s="7" t="s">
        <v>72</v>
      </c>
      <c r="N47" s="7">
        <v>3</v>
      </c>
      <c r="O47" s="19">
        <v>20.51</v>
      </c>
      <c r="P47" s="7"/>
      <c r="Q47" s="7"/>
      <c r="R47" s="7">
        <v>160</v>
      </c>
      <c r="S47" s="7">
        <v>189</v>
      </c>
      <c r="T47" s="7">
        <v>349</v>
      </c>
      <c r="U47" s="7">
        <v>45.845272199999997</v>
      </c>
      <c r="V47" s="7">
        <v>2</v>
      </c>
      <c r="W47" s="7">
        <v>2</v>
      </c>
      <c r="X47" s="7" t="s">
        <v>73</v>
      </c>
      <c r="Y47" s="7">
        <v>1</v>
      </c>
      <c r="Z47" s="7">
        <v>2</v>
      </c>
      <c r="AA47" s="7">
        <v>6</v>
      </c>
      <c r="AB47" s="7"/>
      <c r="AC47" s="7">
        <v>6</v>
      </c>
      <c r="AD47" s="7">
        <v>2</v>
      </c>
      <c r="AE47" s="7">
        <v>1</v>
      </c>
      <c r="AF47" s="7" t="s">
        <v>83</v>
      </c>
      <c r="AG47" s="7" t="s">
        <v>238</v>
      </c>
      <c r="AH47" s="7">
        <v>0</v>
      </c>
      <c r="AI47" s="7">
        <v>1</v>
      </c>
      <c r="AJ47" s="7">
        <v>1</v>
      </c>
      <c r="AK47" s="7">
        <v>2</v>
      </c>
      <c r="AL47" s="20">
        <v>0.72653517999999995</v>
      </c>
      <c r="AM47" s="7">
        <v>0.61899999999999999</v>
      </c>
      <c r="AN47" s="7"/>
      <c r="AO47" s="7">
        <v>0.65600000000000003</v>
      </c>
      <c r="AP47" s="7">
        <v>0.58199999999999996</v>
      </c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>
        <v>60</v>
      </c>
      <c r="BM47" s="19">
        <v>0</v>
      </c>
      <c r="BN47" s="19">
        <v>0</v>
      </c>
      <c r="BO47" s="19">
        <v>0</v>
      </c>
      <c r="BP47" s="19">
        <v>0</v>
      </c>
      <c r="BQ47" s="19">
        <v>1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0</v>
      </c>
      <c r="CA47" s="19">
        <v>0</v>
      </c>
      <c r="CB47" s="19">
        <v>1</v>
      </c>
      <c r="CC47" s="19">
        <v>0</v>
      </c>
      <c r="CD47" s="19">
        <v>0</v>
      </c>
      <c r="CE47" s="19">
        <v>0</v>
      </c>
    </row>
    <row r="48" spans="1:83" x14ac:dyDescent="0.2">
      <c r="A48" s="7" t="s">
        <v>242</v>
      </c>
      <c r="B48" s="7" t="s">
        <v>243</v>
      </c>
      <c r="C48" s="7" t="s">
        <v>244</v>
      </c>
      <c r="D48" s="18" t="s">
        <v>464</v>
      </c>
      <c r="E48" s="7">
        <v>25</v>
      </c>
      <c r="F48" s="7">
        <v>50</v>
      </c>
      <c r="G48" s="7" t="s">
        <v>535</v>
      </c>
      <c r="H48" s="7">
        <v>2014</v>
      </c>
      <c r="I48" s="7">
        <v>0</v>
      </c>
      <c r="J48" s="7"/>
      <c r="K48" s="7">
        <v>54.1666667</v>
      </c>
      <c r="L48" s="7">
        <v>1</v>
      </c>
      <c r="M48" s="7" t="s">
        <v>72</v>
      </c>
      <c r="N48" s="7">
        <v>3</v>
      </c>
      <c r="O48" s="7"/>
      <c r="P48" s="7"/>
      <c r="Q48" s="7"/>
      <c r="R48" s="7">
        <v>38</v>
      </c>
      <c r="S48" s="7">
        <v>98</v>
      </c>
      <c r="T48" s="7">
        <v>137</v>
      </c>
      <c r="U48" s="7">
        <v>27.7372263</v>
      </c>
      <c r="V48" s="7">
        <v>2</v>
      </c>
      <c r="W48" s="7">
        <v>2</v>
      </c>
      <c r="X48" s="7" t="s">
        <v>66</v>
      </c>
      <c r="Y48" s="7">
        <v>7</v>
      </c>
      <c r="Z48" s="7"/>
      <c r="AA48" s="7">
        <v>4</v>
      </c>
      <c r="AB48" s="7"/>
      <c r="AC48" s="7">
        <v>5</v>
      </c>
      <c r="AD48" s="7">
        <v>1</v>
      </c>
      <c r="AE48" s="7">
        <v>1</v>
      </c>
      <c r="AF48" s="7" t="s">
        <v>245</v>
      </c>
      <c r="AG48" s="7" t="s">
        <v>246</v>
      </c>
      <c r="AH48" s="7">
        <v>0</v>
      </c>
      <c r="AI48" s="7">
        <v>0</v>
      </c>
      <c r="AJ48" s="7">
        <v>0</v>
      </c>
      <c r="AK48" s="7">
        <v>11</v>
      </c>
      <c r="AL48" s="7">
        <v>0.46080674999999999</v>
      </c>
      <c r="AM48" s="7">
        <v>0.32636364000000001</v>
      </c>
      <c r="AN48" s="7"/>
      <c r="AO48" s="7"/>
      <c r="AP48" s="7"/>
      <c r="AQ48" s="7"/>
      <c r="AR48" s="7"/>
      <c r="AS48" s="7"/>
      <c r="AT48" s="7">
        <v>0.26</v>
      </c>
      <c r="AU48" s="7"/>
      <c r="AV48" s="7">
        <v>0.32</v>
      </c>
      <c r="AW48" s="7">
        <v>0.31</v>
      </c>
      <c r="AX48" s="7">
        <v>0.25</v>
      </c>
      <c r="AY48" s="7">
        <v>0.32</v>
      </c>
      <c r="AZ48" s="7">
        <v>0.42</v>
      </c>
      <c r="BA48" s="7">
        <v>0.45</v>
      </c>
      <c r="BB48" s="7">
        <v>0.4</v>
      </c>
      <c r="BC48" s="7"/>
      <c r="BD48" s="7"/>
      <c r="BE48" s="7">
        <v>0.27</v>
      </c>
      <c r="BF48" s="7">
        <v>0.28000000000000003</v>
      </c>
      <c r="BG48" s="7"/>
      <c r="BH48" s="7">
        <v>0.31</v>
      </c>
      <c r="BI48" s="7"/>
      <c r="BJ48" s="7"/>
      <c r="BK48" s="7"/>
      <c r="BL48" s="7">
        <v>30</v>
      </c>
      <c r="BM48" s="19">
        <v>0</v>
      </c>
      <c r="BN48" s="19">
        <v>0</v>
      </c>
      <c r="BO48" s="19">
        <v>0</v>
      </c>
      <c r="BP48" s="19">
        <v>0</v>
      </c>
      <c r="BQ48" s="19">
        <v>1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9">
        <v>0</v>
      </c>
      <c r="BX48" s="19">
        <v>0</v>
      </c>
      <c r="BY48" s="19">
        <v>1</v>
      </c>
      <c r="BZ48" s="19">
        <v>0</v>
      </c>
      <c r="CA48" s="19">
        <v>0</v>
      </c>
      <c r="CB48" s="19">
        <v>1</v>
      </c>
      <c r="CC48" s="19">
        <v>0</v>
      </c>
      <c r="CD48" s="19">
        <v>0</v>
      </c>
      <c r="CE48" s="19">
        <v>0</v>
      </c>
    </row>
    <row r="49" spans="1:83" x14ac:dyDescent="0.2">
      <c r="A49" s="7" t="s">
        <v>247</v>
      </c>
      <c r="B49" s="7" t="s">
        <v>243</v>
      </c>
      <c r="C49" s="7" t="s">
        <v>244</v>
      </c>
      <c r="D49" s="18" t="s">
        <v>465</v>
      </c>
      <c r="E49" s="7">
        <v>25</v>
      </c>
      <c r="F49" s="7">
        <v>51</v>
      </c>
      <c r="G49" s="7" t="s">
        <v>534</v>
      </c>
      <c r="H49" s="7">
        <v>2014</v>
      </c>
      <c r="I49" s="7">
        <v>0</v>
      </c>
      <c r="J49" s="7"/>
      <c r="K49" s="7">
        <v>54.1666667</v>
      </c>
      <c r="L49" s="7">
        <v>1</v>
      </c>
      <c r="M49" s="7" t="s">
        <v>72</v>
      </c>
      <c r="N49" s="7">
        <v>3</v>
      </c>
      <c r="O49" s="7"/>
      <c r="P49" s="7"/>
      <c r="Q49" s="7"/>
      <c r="R49" s="7">
        <v>38</v>
      </c>
      <c r="S49" s="7">
        <v>98</v>
      </c>
      <c r="T49" s="7">
        <v>137</v>
      </c>
      <c r="U49" s="7">
        <v>27.7372263</v>
      </c>
      <c r="V49" s="7">
        <v>2</v>
      </c>
      <c r="W49" s="7">
        <v>2</v>
      </c>
      <c r="X49" s="7" t="s">
        <v>66</v>
      </c>
      <c r="Y49" s="7">
        <v>7</v>
      </c>
      <c r="Z49" s="7"/>
      <c r="AA49" s="7">
        <v>4</v>
      </c>
      <c r="AB49" s="7"/>
      <c r="AC49" s="7">
        <v>5</v>
      </c>
      <c r="AD49" s="7">
        <v>1</v>
      </c>
      <c r="AE49" s="7">
        <v>1</v>
      </c>
      <c r="AF49" s="7" t="s">
        <v>247</v>
      </c>
      <c r="AG49" s="7" t="s">
        <v>248</v>
      </c>
      <c r="AH49" s="7">
        <v>0</v>
      </c>
      <c r="AI49" s="7">
        <v>0</v>
      </c>
      <c r="AJ49" s="7">
        <v>0</v>
      </c>
      <c r="AK49" s="7">
        <v>11</v>
      </c>
      <c r="AL49" s="7">
        <v>0.50444862000000001</v>
      </c>
      <c r="AM49" s="7">
        <v>0.35727272999999998</v>
      </c>
      <c r="AN49" s="7"/>
      <c r="AO49" s="7"/>
      <c r="AP49" s="7"/>
      <c r="AQ49" s="7"/>
      <c r="AR49" s="7"/>
      <c r="AS49" s="7"/>
      <c r="AT49" s="7">
        <v>0.39</v>
      </c>
      <c r="AU49" s="7"/>
      <c r="AV49" s="7">
        <v>0.37</v>
      </c>
      <c r="AW49" s="7">
        <v>0.37</v>
      </c>
      <c r="AX49" s="7">
        <v>0.31</v>
      </c>
      <c r="AY49" s="7">
        <v>0.39</v>
      </c>
      <c r="AZ49" s="7">
        <v>0.38</v>
      </c>
      <c r="BA49" s="7">
        <v>0.35</v>
      </c>
      <c r="BB49" s="7">
        <v>0.26</v>
      </c>
      <c r="BC49" s="7"/>
      <c r="BD49" s="7"/>
      <c r="BE49" s="7">
        <v>0.31</v>
      </c>
      <c r="BF49" s="7">
        <v>0.36</v>
      </c>
      <c r="BG49" s="7"/>
      <c r="BH49" s="7">
        <v>0.44</v>
      </c>
      <c r="BI49" s="7"/>
      <c r="BJ49" s="7"/>
      <c r="BK49" s="7"/>
      <c r="BL49" s="7">
        <v>30</v>
      </c>
      <c r="BM49" s="19">
        <v>0</v>
      </c>
      <c r="BN49" s="19">
        <v>0</v>
      </c>
      <c r="BO49" s="19">
        <v>0</v>
      </c>
      <c r="BP49" s="19">
        <v>0</v>
      </c>
      <c r="BQ49" s="19">
        <v>1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9">
        <v>0</v>
      </c>
      <c r="BX49" s="19">
        <v>0</v>
      </c>
      <c r="BY49" s="19">
        <v>1</v>
      </c>
      <c r="BZ49" s="19">
        <v>0</v>
      </c>
      <c r="CA49" s="19">
        <v>0</v>
      </c>
      <c r="CB49" s="19">
        <v>1</v>
      </c>
      <c r="CC49" s="19">
        <v>0</v>
      </c>
      <c r="CD49" s="19">
        <v>0</v>
      </c>
      <c r="CE49" s="19">
        <v>0</v>
      </c>
    </row>
    <row r="50" spans="1:83" x14ac:dyDescent="0.2">
      <c r="A50" s="7" t="s">
        <v>249</v>
      </c>
      <c r="B50" s="7" t="s">
        <v>243</v>
      </c>
      <c r="C50" s="7" t="s">
        <v>244</v>
      </c>
      <c r="D50" s="18" t="s">
        <v>466</v>
      </c>
      <c r="E50" s="7">
        <v>25</v>
      </c>
      <c r="F50" s="7">
        <v>52</v>
      </c>
      <c r="G50" s="7" t="s">
        <v>536</v>
      </c>
      <c r="H50" s="7">
        <v>2014</v>
      </c>
      <c r="I50" s="7">
        <v>0</v>
      </c>
      <c r="J50" s="7"/>
      <c r="K50" s="7">
        <v>54.1666667</v>
      </c>
      <c r="L50" s="7">
        <v>1</v>
      </c>
      <c r="M50" s="7" t="s">
        <v>72</v>
      </c>
      <c r="N50" s="7">
        <v>3</v>
      </c>
      <c r="O50" s="7"/>
      <c r="P50" s="7"/>
      <c r="Q50" s="7"/>
      <c r="R50" s="7">
        <v>38</v>
      </c>
      <c r="S50" s="7">
        <v>98</v>
      </c>
      <c r="T50" s="7">
        <v>137</v>
      </c>
      <c r="U50" s="7">
        <v>27.7372263</v>
      </c>
      <c r="V50" s="7">
        <v>2</v>
      </c>
      <c r="W50" s="7">
        <v>2</v>
      </c>
      <c r="X50" s="7" t="s">
        <v>66</v>
      </c>
      <c r="Y50" s="7">
        <v>7</v>
      </c>
      <c r="Z50" s="7"/>
      <c r="AA50" s="7">
        <v>4</v>
      </c>
      <c r="AB50" s="7"/>
      <c r="AC50" s="7">
        <v>5</v>
      </c>
      <c r="AD50" s="7">
        <v>1</v>
      </c>
      <c r="AE50" s="7">
        <v>1</v>
      </c>
      <c r="AF50" s="7" t="s">
        <v>249</v>
      </c>
      <c r="AG50" s="7" t="s">
        <v>248</v>
      </c>
      <c r="AH50" s="7">
        <v>0</v>
      </c>
      <c r="AI50" s="7">
        <v>0</v>
      </c>
      <c r="AJ50" s="7">
        <v>0</v>
      </c>
      <c r="AK50" s="7">
        <v>11</v>
      </c>
      <c r="AL50" s="7">
        <v>0.42743355999999999</v>
      </c>
      <c r="AM50" s="7">
        <v>0.30272726999999999</v>
      </c>
      <c r="AN50" s="7"/>
      <c r="AO50" s="7"/>
      <c r="AP50" s="7"/>
      <c r="AQ50" s="7"/>
      <c r="AR50" s="7"/>
      <c r="AS50" s="7"/>
      <c r="AT50" s="7">
        <v>0.31</v>
      </c>
      <c r="AU50" s="7"/>
      <c r="AV50" s="7">
        <v>0.3</v>
      </c>
      <c r="AW50" s="7">
        <v>0.3</v>
      </c>
      <c r="AX50" s="7">
        <v>0.27</v>
      </c>
      <c r="AY50" s="7">
        <v>0.35</v>
      </c>
      <c r="AZ50" s="7">
        <v>0.36</v>
      </c>
      <c r="BA50" s="7">
        <v>0.25</v>
      </c>
      <c r="BB50" s="7">
        <v>0.23</v>
      </c>
      <c r="BC50" s="7"/>
      <c r="BD50" s="7"/>
      <c r="BE50" s="7">
        <v>0.22</v>
      </c>
      <c r="BF50" s="7">
        <v>0.28999999999999998</v>
      </c>
      <c r="BG50" s="7"/>
      <c r="BH50" s="7">
        <v>0.45</v>
      </c>
      <c r="BI50" s="7"/>
      <c r="BJ50" s="7"/>
      <c r="BK50" s="7"/>
      <c r="BL50" s="7">
        <v>30</v>
      </c>
      <c r="BM50" s="19">
        <v>0</v>
      </c>
      <c r="BN50" s="19">
        <v>0</v>
      </c>
      <c r="BO50" s="19">
        <v>0</v>
      </c>
      <c r="BP50" s="19">
        <v>0</v>
      </c>
      <c r="BQ50" s="19">
        <v>1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9">
        <v>0</v>
      </c>
      <c r="BX50" s="19">
        <v>0</v>
      </c>
      <c r="BY50" s="19">
        <v>1</v>
      </c>
      <c r="BZ50" s="19">
        <v>0</v>
      </c>
      <c r="CA50" s="19">
        <v>0</v>
      </c>
      <c r="CB50" s="19">
        <v>1</v>
      </c>
      <c r="CC50" s="19">
        <v>0</v>
      </c>
      <c r="CD50" s="19">
        <v>0</v>
      </c>
      <c r="CE50" s="19">
        <v>0</v>
      </c>
    </row>
    <row r="51" spans="1:83" x14ac:dyDescent="0.2">
      <c r="A51" s="7" t="s">
        <v>250</v>
      </c>
      <c r="B51" s="7" t="s">
        <v>251</v>
      </c>
      <c r="C51" s="7" t="s">
        <v>252</v>
      </c>
      <c r="D51" s="18">
        <v>35</v>
      </c>
      <c r="E51" s="7">
        <v>26</v>
      </c>
      <c r="F51" s="7">
        <v>53</v>
      </c>
      <c r="G51" s="7" t="s">
        <v>537</v>
      </c>
      <c r="H51" s="7">
        <v>2015</v>
      </c>
      <c r="I51" s="7">
        <v>1</v>
      </c>
      <c r="J51" s="7"/>
      <c r="K51" s="7">
        <v>79.166666699999993</v>
      </c>
      <c r="L51" s="7">
        <v>1</v>
      </c>
      <c r="M51" s="7" t="s">
        <v>253</v>
      </c>
      <c r="N51" s="7">
        <v>4</v>
      </c>
      <c r="O51" s="7">
        <v>23.93</v>
      </c>
      <c r="P51" s="7">
        <v>18</v>
      </c>
      <c r="Q51" s="7">
        <v>36</v>
      </c>
      <c r="R51" s="7">
        <v>254</v>
      </c>
      <c r="S51" s="7">
        <v>207</v>
      </c>
      <c r="T51" s="7">
        <v>461</v>
      </c>
      <c r="U51" s="7">
        <v>55.097613899999999</v>
      </c>
      <c r="V51" s="7">
        <v>4</v>
      </c>
      <c r="W51" s="7">
        <v>2</v>
      </c>
      <c r="X51" s="7" t="s">
        <v>66</v>
      </c>
      <c r="Y51" s="7">
        <v>7</v>
      </c>
      <c r="Z51" s="7"/>
      <c r="AA51" s="7">
        <v>7</v>
      </c>
      <c r="AB51" s="7"/>
      <c r="AC51" s="7">
        <v>3</v>
      </c>
      <c r="AD51" s="7">
        <v>1</v>
      </c>
      <c r="AE51" s="7">
        <v>2</v>
      </c>
      <c r="AF51" s="7" t="s">
        <v>254</v>
      </c>
      <c r="AG51" s="7" t="s">
        <v>255</v>
      </c>
      <c r="AH51" s="7">
        <v>0</v>
      </c>
      <c r="AI51" s="7">
        <v>0</v>
      </c>
      <c r="AJ51" s="7">
        <v>1</v>
      </c>
      <c r="AK51" s="7">
        <v>5</v>
      </c>
      <c r="AL51" s="7">
        <v>0.34566641999999997</v>
      </c>
      <c r="AM51" s="7">
        <v>0.25900000000000001</v>
      </c>
      <c r="AN51" s="7"/>
      <c r="AO51" s="7">
        <v>0.18</v>
      </c>
      <c r="AP51" s="7">
        <v>0.26500000000000001</v>
      </c>
      <c r="AQ51" s="7">
        <v>0.31900000000000001</v>
      </c>
      <c r="AR51" s="7">
        <v>0.32200000000000001</v>
      </c>
      <c r="AS51" s="7">
        <v>0.20899999999999999</v>
      </c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>
        <v>4</v>
      </c>
      <c r="BM51" s="19">
        <v>0</v>
      </c>
      <c r="BN51" s="19">
        <v>0</v>
      </c>
      <c r="BO51" s="19">
        <v>1</v>
      </c>
      <c r="BP51" s="19">
        <v>0</v>
      </c>
      <c r="BQ51" s="19">
        <v>1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0</v>
      </c>
      <c r="BX51" s="19">
        <v>0</v>
      </c>
      <c r="BY51" s="19">
        <v>1</v>
      </c>
      <c r="BZ51" s="19">
        <v>0</v>
      </c>
      <c r="CA51" s="19">
        <v>0</v>
      </c>
      <c r="CB51" s="19">
        <v>0</v>
      </c>
      <c r="CC51" s="19">
        <v>1</v>
      </c>
      <c r="CD51" s="19">
        <v>0</v>
      </c>
      <c r="CE51" s="19">
        <v>0</v>
      </c>
    </row>
    <row r="52" spans="1:83" x14ac:dyDescent="0.2">
      <c r="A52" s="7" t="s">
        <v>256</v>
      </c>
      <c r="B52" s="7" t="s">
        <v>257</v>
      </c>
      <c r="C52" s="7" t="s">
        <v>258</v>
      </c>
      <c r="D52" s="18">
        <v>36</v>
      </c>
      <c r="E52" s="7">
        <v>27</v>
      </c>
      <c r="F52" s="7">
        <v>54</v>
      </c>
      <c r="G52" s="7" t="s">
        <v>538</v>
      </c>
      <c r="H52" s="7">
        <v>2010</v>
      </c>
      <c r="I52" s="7">
        <v>1</v>
      </c>
      <c r="J52" s="7"/>
      <c r="K52" s="7">
        <v>91.666666699999993</v>
      </c>
      <c r="L52" s="7">
        <v>1</v>
      </c>
      <c r="M52" s="7" t="s">
        <v>92</v>
      </c>
      <c r="N52" s="7">
        <v>4</v>
      </c>
      <c r="O52" s="7">
        <v>14.2</v>
      </c>
      <c r="P52" s="7">
        <v>12</v>
      </c>
      <c r="Q52" s="7">
        <v>16</v>
      </c>
      <c r="R52" s="7">
        <v>580</v>
      </c>
      <c r="S52" s="7">
        <v>638</v>
      </c>
      <c r="T52" s="7">
        <v>1371</v>
      </c>
      <c r="U52" s="7">
        <v>42.3048869</v>
      </c>
      <c r="V52" s="7">
        <v>2</v>
      </c>
      <c r="W52" s="7">
        <v>6</v>
      </c>
      <c r="X52" s="7" t="s">
        <v>66</v>
      </c>
      <c r="Y52" s="7">
        <v>7</v>
      </c>
      <c r="Z52" s="7">
        <v>4</v>
      </c>
      <c r="AA52" s="7">
        <v>4</v>
      </c>
      <c r="AB52" s="7"/>
      <c r="AC52" s="7">
        <v>5</v>
      </c>
      <c r="AD52" s="7">
        <v>2</v>
      </c>
      <c r="AE52" s="7">
        <v>1</v>
      </c>
      <c r="AF52" s="7" t="s">
        <v>259</v>
      </c>
      <c r="AG52" s="7" t="s">
        <v>260</v>
      </c>
      <c r="AH52" s="7">
        <v>0</v>
      </c>
      <c r="AI52" s="7">
        <v>0</v>
      </c>
      <c r="AJ52" s="7">
        <v>0</v>
      </c>
      <c r="AK52" s="7">
        <v>2</v>
      </c>
      <c r="AL52" s="7">
        <v>0.39124134999999999</v>
      </c>
      <c r="AM52" s="7">
        <v>0.33333332999999998</v>
      </c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>
        <v>0.26555556000000002</v>
      </c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>
        <v>0.40111110999999999</v>
      </c>
      <c r="BL52" s="7">
        <v>195</v>
      </c>
      <c r="BM52" s="19">
        <v>1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1</v>
      </c>
      <c r="BV52" s="19">
        <v>0</v>
      </c>
      <c r="BW52" s="19">
        <v>0</v>
      </c>
      <c r="BX52" s="19">
        <v>0</v>
      </c>
      <c r="BY52" s="19">
        <v>0</v>
      </c>
      <c r="BZ52" s="19">
        <v>0</v>
      </c>
      <c r="CA52" s="19">
        <v>0</v>
      </c>
      <c r="CB52" s="19">
        <v>0</v>
      </c>
      <c r="CC52" s="19">
        <v>0</v>
      </c>
      <c r="CD52" s="19">
        <v>0</v>
      </c>
      <c r="CE52" s="19">
        <v>0</v>
      </c>
    </row>
    <row r="53" spans="1:83" x14ac:dyDescent="0.2">
      <c r="A53" s="7" t="s">
        <v>261</v>
      </c>
      <c r="B53" s="7" t="s">
        <v>262</v>
      </c>
      <c r="C53" s="7" t="s">
        <v>258</v>
      </c>
      <c r="D53" s="18" t="s">
        <v>467</v>
      </c>
      <c r="E53" s="7">
        <v>28</v>
      </c>
      <c r="F53" s="7">
        <v>55</v>
      </c>
      <c r="G53" s="7" t="s">
        <v>539</v>
      </c>
      <c r="H53" s="7">
        <v>2012</v>
      </c>
      <c r="I53" s="7">
        <v>1</v>
      </c>
      <c r="J53" s="7"/>
      <c r="K53" s="7">
        <v>91.666666699999993</v>
      </c>
      <c r="L53" s="7">
        <v>2</v>
      </c>
      <c r="M53" s="7" t="s">
        <v>92</v>
      </c>
      <c r="N53" s="7">
        <v>4</v>
      </c>
      <c r="O53" s="7">
        <v>14.07</v>
      </c>
      <c r="P53" s="7"/>
      <c r="Q53" s="7"/>
      <c r="R53" s="7">
        <v>277</v>
      </c>
      <c r="S53" s="7">
        <v>373</v>
      </c>
      <c r="T53" s="7">
        <v>650</v>
      </c>
      <c r="U53" s="7">
        <v>42.615384599999999</v>
      </c>
      <c r="V53" s="7">
        <v>2</v>
      </c>
      <c r="W53" s="7">
        <v>6</v>
      </c>
      <c r="X53" s="7" t="s">
        <v>73</v>
      </c>
      <c r="Y53" s="7">
        <v>7</v>
      </c>
      <c r="Z53" s="7">
        <v>4</v>
      </c>
      <c r="AA53" s="7">
        <v>4</v>
      </c>
      <c r="AB53" s="7"/>
      <c r="AC53" s="7">
        <v>5</v>
      </c>
      <c r="AD53" s="7">
        <v>2</v>
      </c>
      <c r="AE53" s="7">
        <v>1</v>
      </c>
      <c r="AF53" s="7" t="s">
        <v>259</v>
      </c>
      <c r="AG53" s="7" t="s">
        <v>260</v>
      </c>
      <c r="AH53" s="7">
        <v>0</v>
      </c>
      <c r="AI53" s="7">
        <v>0</v>
      </c>
      <c r="AJ53" s="7">
        <v>0</v>
      </c>
      <c r="AK53" s="7">
        <v>2</v>
      </c>
      <c r="AL53" s="7">
        <v>0.51056995999999999</v>
      </c>
      <c r="AM53" s="7">
        <v>0.435</v>
      </c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>
        <v>0.39</v>
      </c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>
        <v>0.48</v>
      </c>
      <c r="BL53" s="7">
        <v>110</v>
      </c>
      <c r="BM53" s="19">
        <v>1</v>
      </c>
      <c r="BN53" s="19">
        <v>0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1</v>
      </c>
      <c r="BV53" s="19">
        <v>0</v>
      </c>
      <c r="BW53" s="19">
        <v>0</v>
      </c>
      <c r="BX53" s="19">
        <v>0</v>
      </c>
      <c r="BY53" s="19">
        <v>0</v>
      </c>
      <c r="BZ53" s="19">
        <v>0</v>
      </c>
      <c r="CA53" s="19">
        <v>0</v>
      </c>
      <c r="CB53" s="19">
        <v>0</v>
      </c>
      <c r="CC53" s="19">
        <v>0</v>
      </c>
      <c r="CD53" s="19">
        <v>0</v>
      </c>
      <c r="CE53" s="19">
        <v>0</v>
      </c>
    </row>
    <row r="54" spans="1:83" x14ac:dyDescent="0.2">
      <c r="A54" s="7" t="s">
        <v>263</v>
      </c>
      <c r="B54" s="7" t="s">
        <v>262</v>
      </c>
      <c r="C54" s="7" t="s">
        <v>258</v>
      </c>
      <c r="D54" s="18" t="s">
        <v>468</v>
      </c>
      <c r="E54" s="7">
        <v>28</v>
      </c>
      <c r="F54" s="7">
        <v>56</v>
      </c>
      <c r="G54" s="7" t="s">
        <v>540</v>
      </c>
      <c r="H54" s="7">
        <v>2012</v>
      </c>
      <c r="I54" s="7">
        <v>1</v>
      </c>
      <c r="J54" s="7"/>
      <c r="K54" s="7">
        <v>91.666666699999993</v>
      </c>
      <c r="L54" s="7">
        <v>2</v>
      </c>
      <c r="M54" s="7" t="s">
        <v>92</v>
      </c>
      <c r="N54" s="7">
        <v>4</v>
      </c>
      <c r="O54" s="7">
        <v>14.07</v>
      </c>
      <c r="P54" s="7"/>
      <c r="Q54" s="7"/>
      <c r="R54" s="7">
        <v>277</v>
      </c>
      <c r="S54" s="7">
        <v>373</v>
      </c>
      <c r="T54" s="7">
        <v>650</v>
      </c>
      <c r="U54" s="7">
        <v>42.615384599999999</v>
      </c>
      <c r="V54" s="7">
        <v>2</v>
      </c>
      <c r="W54" s="7">
        <v>6</v>
      </c>
      <c r="X54" s="7" t="s">
        <v>73</v>
      </c>
      <c r="Y54" s="7">
        <v>7</v>
      </c>
      <c r="Z54" s="7">
        <v>4</v>
      </c>
      <c r="AA54" s="7">
        <v>4</v>
      </c>
      <c r="AB54" s="7"/>
      <c r="AC54" s="7">
        <v>5</v>
      </c>
      <c r="AD54" s="7">
        <v>2</v>
      </c>
      <c r="AE54" s="7">
        <v>1</v>
      </c>
      <c r="AF54" s="7" t="s">
        <v>259</v>
      </c>
      <c r="AG54" s="7" t="s">
        <v>260</v>
      </c>
      <c r="AH54" s="7">
        <v>0</v>
      </c>
      <c r="AI54" s="7">
        <v>0</v>
      </c>
      <c r="AJ54" s="7">
        <v>0</v>
      </c>
      <c r="AK54" s="7">
        <v>2</v>
      </c>
      <c r="AL54" s="7">
        <v>0.45188376000000002</v>
      </c>
      <c r="AM54" s="7">
        <v>0.38500000000000001</v>
      </c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>
        <v>0.35</v>
      </c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>
        <v>0.42</v>
      </c>
      <c r="BL54" s="7">
        <v>110</v>
      </c>
      <c r="BM54" s="19">
        <v>1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1</v>
      </c>
      <c r="BV54" s="19">
        <v>0</v>
      </c>
      <c r="BW54" s="19">
        <v>0</v>
      </c>
      <c r="BX54" s="19">
        <v>0</v>
      </c>
      <c r="BY54" s="19">
        <v>0</v>
      </c>
      <c r="BZ54" s="19">
        <v>0</v>
      </c>
      <c r="CA54" s="19">
        <v>0</v>
      </c>
      <c r="CB54" s="19">
        <v>0</v>
      </c>
      <c r="CC54" s="19">
        <v>0</v>
      </c>
      <c r="CD54" s="19">
        <v>0</v>
      </c>
      <c r="CE54" s="19">
        <v>0</v>
      </c>
    </row>
    <row r="55" spans="1:83" x14ac:dyDescent="0.2">
      <c r="A55" s="7" t="s">
        <v>264</v>
      </c>
      <c r="B55" s="7" t="s">
        <v>262</v>
      </c>
      <c r="C55" s="7" t="s">
        <v>258</v>
      </c>
      <c r="D55" s="18" t="s">
        <v>469</v>
      </c>
      <c r="E55" s="7">
        <v>28</v>
      </c>
      <c r="F55" s="7">
        <v>57</v>
      </c>
      <c r="G55" s="7" t="s">
        <v>541</v>
      </c>
      <c r="H55" s="7">
        <v>2012</v>
      </c>
      <c r="I55" s="7">
        <v>1</v>
      </c>
      <c r="J55" s="7"/>
      <c r="K55" s="7">
        <v>91.666666699999993</v>
      </c>
      <c r="L55" s="7">
        <v>2</v>
      </c>
      <c r="M55" s="7" t="s">
        <v>92</v>
      </c>
      <c r="N55" s="7">
        <v>4</v>
      </c>
      <c r="O55" s="7">
        <v>14.07</v>
      </c>
      <c r="P55" s="7"/>
      <c r="Q55" s="7"/>
      <c r="R55" s="7">
        <v>277</v>
      </c>
      <c r="S55" s="7">
        <v>373</v>
      </c>
      <c r="T55" s="7">
        <v>650</v>
      </c>
      <c r="U55" s="7">
        <v>42.615384599999999</v>
      </c>
      <c r="V55" s="7">
        <v>2</v>
      </c>
      <c r="W55" s="7">
        <v>6</v>
      </c>
      <c r="X55" s="7" t="s">
        <v>73</v>
      </c>
      <c r="Y55" s="7">
        <v>7</v>
      </c>
      <c r="Z55" s="7">
        <v>4</v>
      </c>
      <c r="AA55" s="7">
        <v>4</v>
      </c>
      <c r="AB55" s="7"/>
      <c r="AC55" s="7">
        <v>5</v>
      </c>
      <c r="AD55" s="7">
        <v>2</v>
      </c>
      <c r="AE55" s="7">
        <v>1</v>
      </c>
      <c r="AF55" s="7" t="s">
        <v>259</v>
      </c>
      <c r="AG55" s="7" t="s">
        <v>260</v>
      </c>
      <c r="AH55" s="7">
        <v>0</v>
      </c>
      <c r="AI55" s="7">
        <v>0</v>
      </c>
      <c r="AJ55" s="7">
        <v>0</v>
      </c>
      <c r="AK55" s="7">
        <v>2</v>
      </c>
      <c r="AL55" s="7">
        <v>0.37559168999999998</v>
      </c>
      <c r="AM55" s="7">
        <v>0.32</v>
      </c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>
        <v>0.27</v>
      </c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>
        <v>0.37</v>
      </c>
      <c r="BL55" s="7">
        <v>110</v>
      </c>
      <c r="BM55" s="19">
        <v>1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1</v>
      </c>
      <c r="BV55" s="19">
        <v>0</v>
      </c>
      <c r="BW55" s="19">
        <v>0</v>
      </c>
      <c r="BX55" s="19">
        <v>0</v>
      </c>
      <c r="BY55" s="19">
        <v>0</v>
      </c>
      <c r="BZ55" s="19">
        <v>0</v>
      </c>
      <c r="CA55" s="19">
        <v>0</v>
      </c>
      <c r="CB55" s="19">
        <v>0</v>
      </c>
      <c r="CC55" s="19">
        <v>0</v>
      </c>
      <c r="CD55" s="19">
        <v>0</v>
      </c>
      <c r="CE55" s="19">
        <v>0</v>
      </c>
    </row>
    <row r="56" spans="1:83" x14ac:dyDescent="0.2">
      <c r="A56" s="7" t="s">
        <v>265</v>
      </c>
      <c r="B56" s="7" t="s">
        <v>262</v>
      </c>
      <c r="C56" s="7" t="s">
        <v>258</v>
      </c>
      <c r="D56" s="18" t="s">
        <v>386</v>
      </c>
      <c r="E56" s="7">
        <v>28</v>
      </c>
      <c r="F56" s="7">
        <v>58</v>
      </c>
      <c r="G56" s="7" t="s">
        <v>542</v>
      </c>
      <c r="H56" s="7">
        <v>2012</v>
      </c>
      <c r="I56" s="7">
        <v>1</v>
      </c>
      <c r="J56" s="7"/>
      <c r="K56" s="7">
        <v>91.666666699999993</v>
      </c>
      <c r="L56" s="7">
        <v>2</v>
      </c>
      <c r="M56" s="7" t="s">
        <v>92</v>
      </c>
      <c r="N56" s="7">
        <v>4</v>
      </c>
      <c r="O56" s="7">
        <v>14.07</v>
      </c>
      <c r="P56" s="7"/>
      <c r="Q56" s="7"/>
      <c r="R56" s="7">
        <v>277</v>
      </c>
      <c r="S56" s="7">
        <v>373</v>
      </c>
      <c r="T56" s="7">
        <v>650</v>
      </c>
      <c r="U56" s="7">
        <v>42.615384599999999</v>
      </c>
      <c r="V56" s="7">
        <v>2</v>
      </c>
      <c r="W56" s="7">
        <v>6</v>
      </c>
      <c r="X56" s="7" t="s">
        <v>73</v>
      </c>
      <c r="Y56" s="7">
        <v>7</v>
      </c>
      <c r="Z56" s="7">
        <v>4</v>
      </c>
      <c r="AA56" s="7">
        <v>4</v>
      </c>
      <c r="AB56" s="7"/>
      <c r="AC56" s="7">
        <v>5</v>
      </c>
      <c r="AD56" s="7">
        <v>2</v>
      </c>
      <c r="AE56" s="7">
        <v>1</v>
      </c>
      <c r="AF56" s="7" t="s">
        <v>259</v>
      </c>
      <c r="AG56" s="7" t="s">
        <v>260</v>
      </c>
      <c r="AH56" s="7">
        <v>1</v>
      </c>
      <c r="AI56" s="7">
        <v>0</v>
      </c>
      <c r="AJ56" s="7">
        <v>0</v>
      </c>
      <c r="AK56" s="7">
        <v>2</v>
      </c>
      <c r="AL56" s="7">
        <v>8.216068E-2</v>
      </c>
      <c r="AM56" s="7">
        <v>7.0000000000000007E-2</v>
      </c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>
        <v>0.04</v>
      </c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>
        <v>0.1</v>
      </c>
      <c r="BL56" s="7">
        <v>110</v>
      </c>
      <c r="BM56" s="19">
        <v>1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1</v>
      </c>
      <c r="BV56" s="19">
        <v>0</v>
      </c>
      <c r="BW56" s="19">
        <v>0</v>
      </c>
      <c r="BX56" s="19">
        <v>0</v>
      </c>
      <c r="BY56" s="19">
        <v>0</v>
      </c>
      <c r="BZ56" s="19">
        <v>0</v>
      </c>
      <c r="CA56" s="19">
        <v>0</v>
      </c>
      <c r="CB56" s="19">
        <v>0</v>
      </c>
      <c r="CC56" s="19">
        <v>0</v>
      </c>
      <c r="CD56" s="19">
        <v>0</v>
      </c>
      <c r="CE56" s="19">
        <v>0</v>
      </c>
    </row>
    <row r="57" spans="1:83" x14ac:dyDescent="0.2">
      <c r="A57" s="7" t="s">
        <v>267</v>
      </c>
      <c r="B57" s="7" t="s">
        <v>262</v>
      </c>
      <c r="C57" s="7" t="s">
        <v>258</v>
      </c>
      <c r="D57" s="18" t="s">
        <v>470</v>
      </c>
      <c r="E57" s="7">
        <v>28</v>
      </c>
      <c r="F57" s="7">
        <v>59</v>
      </c>
      <c r="G57" s="7" t="s">
        <v>543</v>
      </c>
      <c r="H57" s="7">
        <v>2012</v>
      </c>
      <c r="I57" s="7">
        <v>1</v>
      </c>
      <c r="J57" s="7"/>
      <c r="K57" s="7">
        <v>91.666666699999993</v>
      </c>
      <c r="L57" s="7">
        <v>2</v>
      </c>
      <c r="M57" s="7" t="s">
        <v>92</v>
      </c>
      <c r="N57" s="7">
        <v>4</v>
      </c>
      <c r="O57" s="7">
        <v>14.07</v>
      </c>
      <c r="P57" s="7"/>
      <c r="Q57" s="7"/>
      <c r="R57" s="7">
        <v>277</v>
      </c>
      <c r="S57" s="7">
        <v>373</v>
      </c>
      <c r="T57" s="7">
        <v>650</v>
      </c>
      <c r="U57" s="7">
        <v>42.615384599999999</v>
      </c>
      <c r="V57" s="7">
        <v>2</v>
      </c>
      <c r="W57" s="7">
        <v>6</v>
      </c>
      <c r="X57" s="7" t="s">
        <v>73</v>
      </c>
      <c r="Y57" s="7">
        <v>7</v>
      </c>
      <c r="Z57" s="7">
        <v>4</v>
      </c>
      <c r="AA57" s="7">
        <v>4</v>
      </c>
      <c r="AB57" s="7"/>
      <c r="AC57" s="7">
        <v>5</v>
      </c>
      <c r="AD57" s="7">
        <v>2</v>
      </c>
      <c r="AE57" s="7">
        <v>1</v>
      </c>
      <c r="AF57" s="7" t="s">
        <v>259</v>
      </c>
      <c r="AG57" s="7" t="s">
        <v>260</v>
      </c>
      <c r="AH57" s="7">
        <v>1</v>
      </c>
      <c r="AI57" s="7">
        <v>0</v>
      </c>
      <c r="AJ57" s="7">
        <v>0</v>
      </c>
      <c r="AK57" s="7">
        <v>2</v>
      </c>
      <c r="AL57" s="7">
        <v>8.8029300000000005E-2</v>
      </c>
      <c r="AM57" s="7">
        <v>7.4999999999999997E-2</v>
      </c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>
        <v>0.05</v>
      </c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>
        <v>0.1</v>
      </c>
      <c r="BL57" s="7">
        <v>110</v>
      </c>
      <c r="BM57" s="19">
        <v>1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1</v>
      </c>
      <c r="BV57" s="19">
        <v>0</v>
      </c>
      <c r="BW57" s="19">
        <v>0</v>
      </c>
      <c r="BX57" s="19">
        <v>0</v>
      </c>
      <c r="BY57" s="19">
        <v>0</v>
      </c>
      <c r="BZ57" s="19">
        <v>0</v>
      </c>
      <c r="CA57" s="19">
        <v>0</v>
      </c>
      <c r="CB57" s="19">
        <v>0</v>
      </c>
      <c r="CC57" s="19">
        <v>0</v>
      </c>
      <c r="CD57" s="19">
        <v>0</v>
      </c>
      <c r="CE57" s="19">
        <v>0</v>
      </c>
    </row>
    <row r="58" spans="1:83" x14ac:dyDescent="0.2">
      <c r="A58" s="7" t="s">
        <v>268</v>
      </c>
      <c r="B58" s="7" t="s">
        <v>262</v>
      </c>
      <c r="C58" s="7" t="s">
        <v>258</v>
      </c>
      <c r="D58" s="18" t="s">
        <v>471</v>
      </c>
      <c r="E58" s="7">
        <v>28</v>
      </c>
      <c r="F58" s="7">
        <v>60</v>
      </c>
      <c r="G58" s="7" t="s">
        <v>544</v>
      </c>
      <c r="H58" s="7">
        <v>2012</v>
      </c>
      <c r="I58" s="7">
        <v>1</v>
      </c>
      <c r="J58" s="7"/>
      <c r="K58" s="7">
        <v>91.666666699999993</v>
      </c>
      <c r="L58" s="7">
        <v>2</v>
      </c>
      <c r="M58" s="7" t="s">
        <v>92</v>
      </c>
      <c r="N58" s="7">
        <v>4</v>
      </c>
      <c r="O58" s="7">
        <v>14.07</v>
      </c>
      <c r="P58" s="7"/>
      <c r="Q58" s="7"/>
      <c r="R58" s="7">
        <v>277</v>
      </c>
      <c r="S58" s="7">
        <v>373</v>
      </c>
      <c r="T58" s="7">
        <v>650</v>
      </c>
      <c r="U58" s="7">
        <v>42.615384599999999</v>
      </c>
      <c r="V58" s="7">
        <v>2</v>
      </c>
      <c r="W58" s="7">
        <v>6</v>
      </c>
      <c r="X58" s="7" t="s">
        <v>73</v>
      </c>
      <c r="Y58" s="7">
        <v>7</v>
      </c>
      <c r="Z58" s="7">
        <v>4</v>
      </c>
      <c r="AA58" s="7">
        <v>4</v>
      </c>
      <c r="AB58" s="7"/>
      <c r="AC58" s="7">
        <v>5</v>
      </c>
      <c r="AD58" s="7">
        <v>2</v>
      </c>
      <c r="AE58" s="7">
        <v>1</v>
      </c>
      <c r="AF58" s="7" t="s">
        <v>259</v>
      </c>
      <c r="AG58" s="7" t="s">
        <v>260</v>
      </c>
      <c r="AH58" s="7">
        <v>1</v>
      </c>
      <c r="AI58" s="7">
        <v>0</v>
      </c>
      <c r="AJ58" s="7">
        <v>0</v>
      </c>
      <c r="AK58" s="7">
        <v>2</v>
      </c>
      <c r="AL58" s="7">
        <v>8.8029300000000005E-2</v>
      </c>
      <c r="AM58" s="7">
        <v>7.4999999999999997E-2</v>
      </c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>
        <v>0.04</v>
      </c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>
        <v>0.11</v>
      </c>
      <c r="BL58" s="7">
        <v>110</v>
      </c>
      <c r="BM58" s="19">
        <v>1</v>
      </c>
      <c r="BN58" s="19">
        <v>0</v>
      </c>
      <c r="BO58" s="19">
        <v>0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1</v>
      </c>
      <c r="BV58" s="19">
        <v>0</v>
      </c>
      <c r="BW58" s="19">
        <v>0</v>
      </c>
      <c r="BX58" s="19">
        <v>0</v>
      </c>
      <c r="BY58" s="19">
        <v>0</v>
      </c>
      <c r="BZ58" s="19">
        <v>0</v>
      </c>
      <c r="CA58" s="19">
        <v>0</v>
      </c>
      <c r="CB58" s="19">
        <v>0</v>
      </c>
      <c r="CC58" s="19">
        <v>0</v>
      </c>
      <c r="CD58" s="19">
        <v>0</v>
      </c>
      <c r="CE58" s="19">
        <v>0</v>
      </c>
    </row>
    <row r="59" spans="1:83" x14ac:dyDescent="0.2">
      <c r="A59" s="7" t="s">
        <v>269</v>
      </c>
      <c r="B59" s="7" t="s">
        <v>270</v>
      </c>
      <c r="C59" s="7" t="s">
        <v>258</v>
      </c>
      <c r="D59" s="18" t="s">
        <v>472</v>
      </c>
      <c r="E59" s="7">
        <v>29</v>
      </c>
      <c r="F59" s="7">
        <v>61</v>
      </c>
      <c r="G59" s="7" t="s">
        <v>569</v>
      </c>
      <c r="H59" s="7">
        <v>2018</v>
      </c>
      <c r="I59" s="7">
        <v>1</v>
      </c>
      <c r="J59" s="7"/>
      <c r="K59" s="7">
        <v>91.666666699999993</v>
      </c>
      <c r="L59" s="7">
        <v>2</v>
      </c>
      <c r="M59" s="7" t="s">
        <v>92</v>
      </c>
      <c r="N59" s="7">
        <v>4</v>
      </c>
      <c r="O59" s="7">
        <v>15.05</v>
      </c>
      <c r="P59" s="7"/>
      <c r="Q59" s="7"/>
      <c r="R59" s="7">
        <v>729</v>
      </c>
      <c r="S59" s="7">
        <v>597</v>
      </c>
      <c r="T59" s="7">
        <v>1328</v>
      </c>
      <c r="U59" s="7">
        <v>54.894578299999999</v>
      </c>
      <c r="V59" s="7">
        <v>4</v>
      </c>
      <c r="W59" s="7">
        <v>6</v>
      </c>
      <c r="X59" s="7" t="s">
        <v>73</v>
      </c>
      <c r="Y59" s="7">
        <v>7</v>
      </c>
      <c r="Z59" s="7">
        <v>4</v>
      </c>
      <c r="AA59" s="7">
        <v>6</v>
      </c>
      <c r="AB59" s="7"/>
      <c r="AC59" s="7">
        <v>6</v>
      </c>
      <c r="AD59" s="7">
        <v>4</v>
      </c>
      <c r="AE59" s="7">
        <v>3</v>
      </c>
      <c r="AF59" s="7" t="s">
        <v>217</v>
      </c>
      <c r="AG59" s="7" t="s">
        <v>271</v>
      </c>
      <c r="AH59" s="7">
        <v>0</v>
      </c>
      <c r="AI59" s="7">
        <v>0</v>
      </c>
      <c r="AJ59" s="7">
        <v>1</v>
      </c>
      <c r="AK59" s="7">
        <v>2</v>
      </c>
      <c r="AL59" s="7">
        <v>0.43134359</v>
      </c>
      <c r="AM59" s="7">
        <v>0.36749999999999999</v>
      </c>
      <c r="AN59" s="7"/>
      <c r="AO59" s="7">
        <v>0.42499999999999999</v>
      </c>
      <c r="AP59" s="7">
        <v>0.31</v>
      </c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>
        <v>655</v>
      </c>
      <c r="BM59" s="19">
        <v>1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1</v>
      </c>
      <c r="BV59" s="19">
        <v>0</v>
      </c>
      <c r="BW59" s="19">
        <v>1</v>
      </c>
      <c r="BX59" s="19">
        <v>0</v>
      </c>
      <c r="BY59" s="19">
        <v>0</v>
      </c>
      <c r="BZ59" s="19">
        <v>0</v>
      </c>
      <c r="CA59" s="19">
        <v>0</v>
      </c>
      <c r="CB59" s="19">
        <v>0</v>
      </c>
      <c r="CC59" s="19">
        <v>0</v>
      </c>
      <c r="CD59" s="19">
        <v>1</v>
      </c>
      <c r="CE59" s="19">
        <v>0</v>
      </c>
    </row>
    <row r="60" spans="1:83" x14ac:dyDescent="0.2">
      <c r="A60" s="7" t="s">
        <v>272</v>
      </c>
      <c r="B60" s="7" t="s">
        <v>270</v>
      </c>
      <c r="C60" s="7" t="s">
        <v>258</v>
      </c>
      <c r="D60" s="18" t="s">
        <v>473</v>
      </c>
      <c r="E60" s="7">
        <v>29</v>
      </c>
      <c r="F60" s="7">
        <v>62</v>
      </c>
      <c r="G60" s="7" t="s">
        <v>570</v>
      </c>
      <c r="H60" s="7">
        <v>2018</v>
      </c>
      <c r="I60" s="7">
        <v>1</v>
      </c>
      <c r="J60" s="7"/>
      <c r="K60" s="7">
        <v>91.666666699999993</v>
      </c>
      <c r="L60" s="7">
        <v>2</v>
      </c>
      <c r="M60" s="7" t="s">
        <v>92</v>
      </c>
      <c r="N60" s="7">
        <v>4</v>
      </c>
      <c r="O60" s="7">
        <v>15.05</v>
      </c>
      <c r="P60" s="7">
        <v>12</v>
      </c>
      <c r="Q60" s="7">
        <v>17</v>
      </c>
      <c r="R60" s="7">
        <v>729</v>
      </c>
      <c r="S60" s="7">
        <v>597</v>
      </c>
      <c r="T60" s="7">
        <v>1328</v>
      </c>
      <c r="U60" s="7">
        <v>54.894578299999999</v>
      </c>
      <c r="V60" s="7">
        <v>4</v>
      </c>
      <c r="W60" s="7">
        <v>6</v>
      </c>
      <c r="X60" s="7" t="s">
        <v>73</v>
      </c>
      <c r="Y60" s="7">
        <v>7</v>
      </c>
      <c r="Z60" s="7">
        <v>4</v>
      </c>
      <c r="AA60" s="7">
        <v>6</v>
      </c>
      <c r="AB60" s="7"/>
      <c r="AC60" s="7">
        <v>6</v>
      </c>
      <c r="AD60" s="7">
        <v>4</v>
      </c>
      <c r="AE60" s="7">
        <v>3</v>
      </c>
      <c r="AF60" s="7" t="s">
        <v>273</v>
      </c>
      <c r="AG60" s="7" t="s">
        <v>271</v>
      </c>
      <c r="AH60" s="7">
        <v>0</v>
      </c>
      <c r="AI60" s="7">
        <v>0</v>
      </c>
      <c r="AJ60" s="7">
        <v>1</v>
      </c>
      <c r="AK60" s="7">
        <v>2</v>
      </c>
      <c r="AL60" s="7">
        <v>0.47301079000000001</v>
      </c>
      <c r="AM60" s="7">
        <v>0.40300000000000002</v>
      </c>
      <c r="AN60" s="7"/>
      <c r="AO60" s="7">
        <v>0.44600000000000001</v>
      </c>
      <c r="AP60" s="7">
        <v>0.36</v>
      </c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>
        <v>655</v>
      </c>
      <c r="BM60" s="19">
        <v>1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1</v>
      </c>
      <c r="BV60" s="19">
        <v>0</v>
      </c>
      <c r="BW60" s="19">
        <v>1</v>
      </c>
      <c r="BX60" s="19">
        <v>0</v>
      </c>
      <c r="BY60" s="19">
        <v>0</v>
      </c>
      <c r="BZ60" s="19">
        <v>0</v>
      </c>
      <c r="CA60" s="19">
        <v>0</v>
      </c>
      <c r="CB60" s="19">
        <v>0</v>
      </c>
      <c r="CC60" s="19">
        <v>0</v>
      </c>
      <c r="CD60" s="19">
        <v>1</v>
      </c>
      <c r="CE60" s="19">
        <v>0</v>
      </c>
    </row>
    <row r="61" spans="1:83" x14ac:dyDescent="0.2">
      <c r="A61" s="7" t="s">
        <v>274</v>
      </c>
      <c r="B61" s="7" t="s">
        <v>275</v>
      </c>
      <c r="C61" s="7" t="s">
        <v>276</v>
      </c>
      <c r="D61" s="18">
        <v>39</v>
      </c>
      <c r="E61" s="7">
        <v>30</v>
      </c>
      <c r="F61" s="7">
        <v>63</v>
      </c>
      <c r="G61" s="7" t="s">
        <v>545</v>
      </c>
      <c r="H61" s="7">
        <v>2002</v>
      </c>
      <c r="I61" s="7">
        <v>0</v>
      </c>
      <c r="J61" s="7"/>
      <c r="K61" s="7">
        <v>37.5</v>
      </c>
      <c r="L61" s="7">
        <v>1</v>
      </c>
      <c r="M61" s="7" t="s">
        <v>72</v>
      </c>
      <c r="N61" s="7">
        <v>3</v>
      </c>
      <c r="O61" s="7">
        <v>47.2</v>
      </c>
      <c r="P61" s="7">
        <v>22</v>
      </c>
      <c r="Q61" s="7">
        <v>87</v>
      </c>
      <c r="R61" s="7">
        <v>59</v>
      </c>
      <c r="S61" s="7">
        <v>78</v>
      </c>
      <c r="T61" s="7">
        <v>137</v>
      </c>
      <c r="U61" s="7">
        <v>43.065693400000001</v>
      </c>
      <c r="V61" s="7">
        <v>2</v>
      </c>
      <c r="W61" s="7">
        <v>1</v>
      </c>
      <c r="X61" s="7" t="s">
        <v>73</v>
      </c>
      <c r="Y61" s="7">
        <v>1</v>
      </c>
      <c r="Z61" s="7"/>
      <c r="AA61" s="7">
        <v>4</v>
      </c>
      <c r="AB61" s="7"/>
      <c r="AC61" s="7">
        <v>4</v>
      </c>
      <c r="AD61" s="7">
        <v>3</v>
      </c>
      <c r="AE61" s="7">
        <v>2</v>
      </c>
      <c r="AF61" s="7" t="s">
        <v>277</v>
      </c>
      <c r="AG61" s="7" t="s">
        <v>118</v>
      </c>
      <c r="AH61" s="7">
        <v>0</v>
      </c>
      <c r="AI61" s="7">
        <v>0</v>
      </c>
      <c r="AJ61" s="7">
        <v>0</v>
      </c>
      <c r="AK61" s="7">
        <v>15</v>
      </c>
      <c r="AL61" s="7">
        <v>0.39019359999999997</v>
      </c>
      <c r="AM61" s="7">
        <v>0.27266667</v>
      </c>
      <c r="AN61" s="7"/>
      <c r="AO61" s="7"/>
      <c r="AP61" s="7"/>
      <c r="AQ61" s="7"/>
      <c r="AR61" s="7"/>
      <c r="AS61" s="7"/>
      <c r="AT61" s="7">
        <v>0.33</v>
      </c>
      <c r="AU61" s="7">
        <v>0.31</v>
      </c>
      <c r="AV61" s="7">
        <v>0.23</v>
      </c>
      <c r="AW61" s="7">
        <v>0.38</v>
      </c>
      <c r="AX61" s="7">
        <v>0.36</v>
      </c>
      <c r="AY61" s="7">
        <v>0.46</v>
      </c>
      <c r="AZ61" s="7"/>
      <c r="BA61" s="7">
        <v>0.19</v>
      </c>
      <c r="BB61" s="7">
        <v>0.08</v>
      </c>
      <c r="BC61" s="7">
        <v>0.02</v>
      </c>
      <c r="BD61" s="7">
        <v>0.34</v>
      </c>
      <c r="BE61" s="7"/>
      <c r="BF61" s="7">
        <v>0.46</v>
      </c>
      <c r="BG61" s="7"/>
      <c r="BH61" s="7">
        <v>0.49</v>
      </c>
      <c r="BI61" s="7">
        <v>0.1</v>
      </c>
      <c r="BJ61" s="7">
        <v>0.21</v>
      </c>
      <c r="BK61" s="7">
        <v>0.13</v>
      </c>
      <c r="BL61" s="18" t="s">
        <v>278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1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  <c r="CB61" s="19">
        <v>1</v>
      </c>
      <c r="CC61" s="19">
        <v>1</v>
      </c>
      <c r="CD61" s="19">
        <v>0</v>
      </c>
      <c r="CE61" s="19">
        <v>0</v>
      </c>
    </row>
    <row r="62" spans="1:83" x14ac:dyDescent="0.2">
      <c r="A62" s="7" t="s">
        <v>254</v>
      </c>
      <c r="B62" s="7" t="s">
        <v>279</v>
      </c>
      <c r="C62" s="7" t="s">
        <v>280</v>
      </c>
      <c r="D62" s="18">
        <v>40</v>
      </c>
      <c r="E62" s="7">
        <v>31</v>
      </c>
      <c r="F62" s="7">
        <v>64</v>
      </c>
      <c r="G62" s="7" t="s">
        <v>546</v>
      </c>
      <c r="H62" s="7">
        <v>2018</v>
      </c>
      <c r="I62" s="7">
        <v>1</v>
      </c>
      <c r="J62" s="7"/>
      <c r="K62" s="7">
        <v>79.166666699999993</v>
      </c>
      <c r="L62" s="7">
        <v>1</v>
      </c>
      <c r="M62" s="7" t="s">
        <v>253</v>
      </c>
      <c r="N62" s="7">
        <v>4</v>
      </c>
      <c r="O62" s="7">
        <v>23.9</v>
      </c>
      <c r="P62" s="7"/>
      <c r="Q62" s="7"/>
      <c r="R62" s="7"/>
      <c r="S62" s="7"/>
      <c r="T62" s="7">
        <v>461</v>
      </c>
      <c r="U62" s="7"/>
      <c r="V62" s="7"/>
      <c r="W62" s="7">
        <v>2</v>
      </c>
      <c r="X62" s="7" t="s">
        <v>66</v>
      </c>
      <c r="Y62" s="7">
        <v>7</v>
      </c>
      <c r="Z62" s="7"/>
      <c r="AA62" s="7">
        <v>7</v>
      </c>
      <c r="AB62" s="7"/>
      <c r="AC62" s="7">
        <v>3</v>
      </c>
      <c r="AD62" s="7">
        <v>1</v>
      </c>
      <c r="AE62" s="7">
        <v>3</v>
      </c>
      <c r="AF62" s="7" t="s">
        <v>281</v>
      </c>
      <c r="AG62" s="7" t="s">
        <v>255</v>
      </c>
      <c r="AH62" s="7">
        <v>0</v>
      </c>
      <c r="AI62" s="7">
        <v>0</v>
      </c>
      <c r="AJ62" s="7">
        <v>1</v>
      </c>
      <c r="AK62" s="7">
        <v>5</v>
      </c>
      <c r="AL62" s="7">
        <v>0.34459872000000003</v>
      </c>
      <c r="AM62" s="7">
        <v>0.25819999999999999</v>
      </c>
      <c r="AN62" s="7"/>
      <c r="AO62" s="7">
        <v>0.18</v>
      </c>
      <c r="AP62" s="7">
        <v>0.26500000000000001</v>
      </c>
      <c r="AQ62" s="7">
        <v>0.32200000000000001</v>
      </c>
      <c r="AR62" s="7">
        <v>0.32</v>
      </c>
      <c r="AS62" s="7">
        <v>0.20399999999999999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>
        <v>136</v>
      </c>
      <c r="BM62" s="19">
        <v>0</v>
      </c>
      <c r="BN62" s="19">
        <v>0</v>
      </c>
      <c r="BO62" s="19">
        <v>1</v>
      </c>
      <c r="BP62" s="19">
        <v>0</v>
      </c>
      <c r="BQ62" s="19">
        <v>1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1</v>
      </c>
      <c r="BZ62" s="19">
        <v>0</v>
      </c>
      <c r="CA62" s="19">
        <v>0</v>
      </c>
      <c r="CB62" s="19">
        <v>0</v>
      </c>
      <c r="CC62" s="19">
        <v>0</v>
      </c>
      <c r="CD62" s="19">
        <v>1</v>
      </c>
      <c r="CE62" s="19">
        <v>0</v>
      </c>
    </row>
    <row r="63" spans="1:83" x14ac:dyDescent="0.2">
      <c r="A63" s="7" t="s">
        <v>274</v>
      </c>
      <c r="B63" s="7" t="s">
        <v>282</v>
      </c>
      <c r="C63" s="7" t="s">
        <v>283</v>
      </c>
      <c r="D63" s="18" t="s">
        <v>474</v>
      </c>
      <c r="E63" s="7">
        <v>32</v>
      </c>
      <c r="F63" s="7">
        <v>65</v>
      </c>
      <c r="G63" s="7" t="s">
        <v>547</v>
      </c>
      <c r="H63" s="7">
        <v>1994</v>
      </c>
      <c r="I63" s="7">
        <v>0</v>
      </c>
      <c r="J63" s="7"/>
      <c r="K63" s="7">
        <v>37.5</v>
      </c>
      <c r="L63" s="7">
        <v>1</v>
      </c>
      <c r="M63" s="7" t="s">
        <v>72</v>
      </c>
      <c r="N63" s="7">
        <v>3</v>
      </c>
      <c r="O63" s="7">
        <v>19.97</v>
      </c>
      <c r="P63" s="7">
        <v>17</v>
      </c>
      <c r="Q63" s="7">
        <v>23</v>
      </c>
      <c r="R63" s="7">
        <v>61</v>
      </c>
      <c r="S63" s="7">
        <v>157</v>
      </c>
      <c r="T63" s="7">
        <v>218</v>
      </c>
      <c r="U63" s="7">
        <v>27.981651400000001</v>
      </c>
      <c r="V63" s="7">
        <v>2</v>
      </c>
      <c r="W63" s="7">
        <v>2</v>
      </c>
      <c r="X63" s="7" t="s">
        <v>73</v>
      </c>
      <c r="Y63" s="7">
        <v>1</v>
      </c>
      <c r="Z63" s="7"/>
      <c r="AA63" s="7">
        <v>4</v>
      </c>
      <c r="AB63" s="7"/>
      <c r="AC63" s="7">
        <v>4</v>
      </c>
      <c r="AD63" s="7">
        <v>3</v>
      </c>
      <c r="AE63" s="7">
        <v>2</v>
      </c>
      <c r="AF63" s="7" t="s">
        <v>284</v>
      </c>
      <c r="AG63" s="7" t="s">
        <v>118</v>
      </c>
      <c r="AH63" s="7">
        <v>0</v>
      </c>
      <c r="AI63" s="7">
        <v>0</v>
      </c>
      <c r="AJ63" s="7">
        <v>0</v>
      </c>
      <c r="AK63" s="7">
        <v>15</v>
      </c>
      <c r="AL63" s="7">
        <v>0.50562985000000005</v>
      </c>
      <c r="AM63" s="7">
        <v>0.35333333</v>
      </c>
      <c r="AN63" s="7"/>
      <c r="AO63" s="7"/>
      <c r="AP63" s="7"/>
      <c r="AQ63" s="7"/>
      <c r="AR63" s="7"/>
      <c r="AS63" s="7"/>
      <c r="AT63" s="7">
        <v>0.45</v>
      </c>
      <c r="AU63" s="7">
        <v>0.4</v>
      </c>
      <c r="AV63" s="7">
        <v>0.51</v>
      </c>
      <c r="AW63" s="7">
        <v>0.35</v>
      </c>
      <c r="AX63" s="7">
        <v>0.46</v>
      </c>
      <c r="AY63" s="7">
        <v>0.48</v>
      </c>
      <c r="AZ63" s="7"/>
      <c r="BA63" s="7">
        <v>0.44</v>
      </c>
      <c r="BB63" s="7">
        <v>0.31</v>
      </c>
      <c r="BC63" s="7">
        <v>0.35</v>
      </c>
      <c r="BD63" s="7">
        <v>0.32</v>
      </c>
      <c r="BE63" s="7"/>
      <c r="BF63" s="7">
        <v>0.47</v>
      </c>
      <c r="BG63" s="7"/>
      <c r="BH63" s="7">
        <v>0.4</v>
      </c>
      <c r="BI63" s="7">
        <v>0.17</v>
      </c>
      <c r="BJ63" s="7">
        <v>0.08</v>
      </c>
      <c r="BK63" s="7">
        <v>0.11</v>
      </c>
      <c r="BL63" s="18" t="s">
        <v>285</v>
      </c>
      <c r="BM63" s="19">
        <v>0</v>
      </c>
      <c r="BN63" s="19">
        <v>0</v>
      </c>
      <c r="BO63" s="19">
        <v>0</v>
      </c>
      <c r="BP63" s="19">
        <v>0</v>
      </c>
      <c r="BQ63" s="19">
        <v>1</v>
      </c>
      <c r="BR63" s="19">
        <v>0</v>
      </c>
      <c r="BS63" s="19">
        <v>0</v>
      </c>
      <c r="BT63" s="19">
        <v>0</v>
      </c>
      <c r="BU63" s="19">
        <v>0</v>
      </c>
      <c r="BV63" s="19">
        <v>1</v>
      </c>
      <c r="BW63" s="19">
        <v>0</v>
      </c>
      <c r="BX63" s="19">
        <v>0</v>
      </c>
      <c r="BY63" s="19">
        <v>0</v>
      </c>
      <c r="BZ63" s="19">
        <v>0</v>
      </c>
      <c r="CA63" s="19">
        <v>0</v>
      </c>
      <c r="CB63" s="19">
        <v>1</v>
      </c>
      <c r="CC63" s="19">
        <v>1</v>
      </c>
      <c r="CD63" s="19">
        <v>0</v>
      </c>
      <c r="CE63" s="19">
        <v>0</v>
      </c>
    </row>
    <row r="64" spans="1:83" x14ac:dyDescent="0.2">
      <c r="A64" s="7" t="s">
        <v>286</v>
      </c>
      <c r="B64" s="7" t="s">
        <v>282</v>
      </c>
      <c r="C64" s="7" t="s">
        <v>283</v>
      </c>
      <c r="D64" s="18" t="s">
        <v>475</v>
      </c>
      <c r="E64" s="7">
        <v>32</v>
      </c>
      <c r="F64" s="7">
        <v>66</v>
      </c>
      <c r="G64" s="7" t="s">
        <v>548</v>
      </c>
      <c r="H64" s="7">
        <v>1994</v>
      </c>
      <c r="I64" s="7">
        <v>0</v>
      </c>
      <c r="J64" s="7"/>
      <c r="K64" s="7">
        <v>37.5</v>
      </c>
      <c r="L64" s="7">
        <v>1</v>
      </c>
      <c r="M64" s="7" t="s">
        <v>72</v>
      </c>
      <c r="N64" s="7">
        <v>3</v>
      </c>
      <c r="O64" s="7">
        <v>19.97</v>
      </c>
      <c r="P64" s="7">
        <v>17</v>
      </c>
      <c r="Q64" s="7">
        <v>23</v>
      </c>
      <c r="R64" s="7">
        <v>61</v>
      </c>
      <c r="S64" s="7">
        <v>157</v>
      </c>
      <c r="T64" s="7">
        <v>218</v>
      </c>
      <c r="U64" s="7">
        <v>27.981651400000001</v>
      </c>
      <c r="V64" s="7">
        <v>2</v>
      </c>
      <c r="W64" s="7">
        <v>2</v>
      </c>
      <c r="X64" s="7" t="s">
        <v>73</v>
      </c>
      <c r="Y64" s="7">
        <v>1</v>
      </c>
      <c r="Z64" s="7"/>
      <c r="AA64" s="7">
        <v>4</v>
      </c>
      <c r="AB64" s="7"/>
      <c r="AC64" s="7">
        <v>4</v>
      </c>
      <c r="AD64" s="7">
        <v>1</v>
      </c>
      <c r="AE64" s="7">
        <v>2</v>
      </c>
      <c r="AF64" s="7" t="s">
        <v>287</v>
      </c>
      <c r="AG64" s="7" t="s">
        <v>288</v>
      </c>
      <c r="AH64" s="7">
        <v>0</v>
      </c>
      <c r="AI64" s="7">
        <v>0</v>
      </c>
      <c r="AJ64" s="7">
        <v>0</v>
      </c>
      <c r="AK64" s="7">
        <v>15</v>
      </c>
      <c r="AL64" s="7">
        <v>0.46842313000000002</v>
      </c>
      <c r="AM64" s="7">
        <v>0.32733332999999998</v>
      </c>
      <c r="AN64" s="7"/>
      <c r="AO64" s="7"/>
      <c r="AP64" s="7"/>
      <c r="AQ64" s="7"/>
      <c r="AR64" s="7"/>
      <c r="AS64" s="7"/>
      <c r="AT64" s="7">
        <v>0.41</v>
      </c>
      <c r="AU64" s="7">
        <v>0.36</v>
      </c>
      <c r="AV64" s="7">
        <v>0.51</v>
      </c>
      <c r="AW64" s="7">
        <v>0.37</v>
      </c>
      <c r="AX64" s="7">
        <v>0.44</v>
      </c>
      <c r="AY64" s="7">
        <v>0.46</v>
      </c>
      <c r="AZ64" s="7"/>
      <c r="BA64" s="7">
        <v>0.41</v>
      </c>
      <c r="BB64" s="7">
        <v>0.22</v>
      </c>
      <c r="BC64" s="7">
        <v>0.27</v>
      </c>
      <c r="BD64" s="7">
        <v>0.3</v>
      </c>
      <c r="BE64" s="7"/>
      <c r="BF64" s="7">
        <v>0.41</v>
      </c>
      <c r="BG64" s="7"/>
      <c r="BH64" s="7">
        <v>0.4</v>
      </c>
      <c r="BI64" s="7">
        <v>0.19</v>
      </c>
      <c r="BJ64" s="7">
        <v>7.0000000000000007E-2</v>
      </c>
      <c r="BK64" s="7">
        <v>0.09</v>
      </c>
      <c r="BL64" s="18" t="s">
        <v>285</v>
      </c>
      <c r="BM64" s="19">
        <v>0</v>
      </c>
      <c r="BN64" s="19">
        <v>0</v>
      </c>
      <c r="BO64" s="19">
        <v>0</v>
      </c>
      <c r="BP64" s="19">
        <v>0</v>
      </c>
      <c r="BQ64" s="19">
        <v>1</v>
      </c>
      <c r="BR64" s="19">
        <v>0</v>
      </c>
      <c r="BS64" s="19">
        <v>0</v>
      </c>
      <c r="BT64" s="19">
        <v>0</v>
      </c>
      <c r="BU64" s="19">
        <v>0</v>
      </c>
      <c r="BV64" s="19">
        <v>0</v>
      </c>
      <c r="BW64" s="19">
        <v>0</v>
      </c>
      <c r="BX64" s="19">
        <v>0</v>
      </c>
      <c r="BY64" s="19">
        <v>1</v>
      </c>
      <c r="BZ64" s="19">
        <v>0</v>
      </c>
      <c r="CA64" s="19">
        <v>0</v>
      </c>
      <c r="CB64" s="19">
        <v>1</v>
      </c>
      <c r="CC64" s="19">
        <v>1</v>
      </c>
      <c r="CD64" s="19">
        <v>0</v>
      </c>
      <c r="CE64" s="19">
        <v>0</v>
      </c>
    </row>
    <row r="65" spans="1:83" x14ac:dyDescent="0.2">
      <c r="A65" s="7" t="s">
        <v>289</v>
      </c>
      <c r="B65" s="7" t="s">
        <v>282</v>
      </c>
      <c r="C65" s="7" t="s">
        <v>283</v>
      </c>
      <c r="D65" s="18" t="s">
        <v>476</v>
      </c>
      <c r="E65" s="7">
        <v>32</v>
      </c>
      <c r="F65" s="7">
        <v>67</v>
      </c>
      <c r="G65" s="7" t="s">
        <v>549</v>
      </c>
      <c r="H65" s="7">
        <v>1994</v>
      </c>
      <c r="I65" s="7">
        <v>0</v>
      </c>
      <c r="J65" s="7"/>
      <c r="K65" s="7">
        <v>37.5</v>
      </c>
      <c r="L65" s="7">
        <v>1</v>
      </c>
      <c r="M65" s="7" t="s">
        <v>72</v>
      </c>
      <c r="N65" s="7">
        <v>3</v>
      </c>
      <c r="O65" s="7">
        <v>19.97</v>
      </c>
      <c r="P65" s="7">
        <v>17</v>
      </c>
      <c r="Q65" s="7">
        <v>23</v>
      </c>
      <c r="R65" s="7">
        <v>61</v>
      </c>
      <c r="S65" s="7">
        <v>157</v>
      </c>
      <c r="T65" s="7">
        <v>218</v>
      </c>
      <c r="U65" s="7">
        <v>27.981651400000001</v>
      </c>
      <c r="V65" s="7">
        <v>2</v>
      </c>
      <c r="W65" s="7">
        <v>2</v>
      </c>
      <c r="X65" s="7" t="s">
        <v>73</v>
      </c>
      <c r="Y65" s="7">
        <v>1</v>
      </c>
      <c r="Z65" s="7"/>
      <c r="AA65" s="14">
        <v>4</v>
      </c>
      <c r="AB65" s="7"/>
      <c r="AC65" s="14">
        <v>4</v>
      </c>
      <c r="AD65" s="14">
        <v>1</v>
      </c>
      <c r="AE65" s="14">
        <v>2</v>
      </c>
      <c r="AF65" s="7" t="s">
        <v>290</v>
      </c>
      <c r="AG65" s="7" t="s">
        <v>291</v>
      </c>
      <c r="AH65" s="7">
        <v>0</v>
      </c>
      <c r="AI65" s="7">
        <v>0</v>
      </c>
      <c r="AJ65" s="7">
        <v>0</v>
      </c>
      <c r="AK65" s="7">
        <v>15</v>
      </c>
      <c r="AL65" s="7">
        <v>0.28715960000000001</v>
      </c>
      <c r="AM65" s="7">
        <v>0.20066666999999999</v>
      </c>
      <c r="AN65" s="7"/>
      <c r="AO65" s="7"/>
      <c r="AP65" s="7"/>
      <c r="AQ65" s="7"/>
      <c r="AR65" s="7"/>
      <c r="AS65" s="7"/>
      <c r="AT65" s="7">
        <v>0.25</v>
      </c>
      <c r="AU65" s="7">
        <v>0.25</v>
      </c>
      <c r="AV65" s="7">
        <v>0.37</v>
      </c>
      <c r="AW65" s="7">
        <v>0.28000000000000003</v>
      </c>
      <c r="AX65" s="7">
        <v>0.28000000000000003</v>
      </c>
      <c r="AY65" s="7">
        <v>0.34</v>
      </c>
      <c r="AZ65" s="7"/>
      <c r="BA65" s="7">
        <v>0.3</v>
      </c>
      <c r="BB65" s="7">
        <v>0.03</v>
      </c>
      <c r="BC65" s="7">
        <v>0.14000000000000001</v>
      </c>
      <c r="BD65" s="7">
        <v>0.15</v>
      </c>
      <c r="BE65" s="7"/>
      <c r="BF65" s="7">
        <v>0.28999999999999998</v>
      </c>
      <c r="BG65" s="7"/>
      <c r="BH65" s="7">
        <v>0.33</v>
      </c>
      <c r="BI65" s="7">
        <v>-0.02</v>
      </c>
      <c r="BJ65" s="7">
        <v>-7.0000000000000007E-2</v>
      </c>
      <c r="BK65" s="7">
        <v>0.09</v>
      </c>
      <c r="BL65" s="18" t="s">
        <v>285</v>
      </c>
      <c r="BM65" s="19">
        <v>0</v>
      </c>
      <c r="BN65" s="19">
        <v>0</v>
      </c>
      <c r="BO65" s="19">
        <v>0</v>
      </c>
      <c r="BP65" s="19">
        <v>0</v>
      </c>
      <c r="BQ65" s="19">
        <v>1</v>
      </c>
      <c r="BR65" s="19">
        <v>0</v>
      </c>
      <c r="BS65" s="19">
        <v>0</v>
      </c>
      <c r="BT65" s="19">
        <v>0</v>
      </c>
      <c r="BU65" s="19">
        <v>0</v>
      </c>
      <c r="BV65" s="19">
        <v>0</v>
      </c>
      <c r="BW65" s="19">
        <v>0</v>
      </c>
      <c r="BX65" s="19">
        <v>0</v>
      </c>
      <c r="BY65" s="19">
        <v>1</v>
      </c>
      <c r="BZ65" s="19">
        <v>0</v>
      </c>
      <c r="CA65" s="19">
        <v>0</v>
      </c>
      <c r="CB65" s="19">
        <v>1</v>
      </c>
      <c r="CC65" s="19">
        <v>1</v>
      </c>
      <c r="CD65" s="19">
        <v>0</v>
      </c>
      <c r="CE65" s="19">
        <v>0</v>
      </c>
    </row>
    <row r="66" spans="1:83" x14ac:dyDescent="0.2">
      <c r="A66" s="7" t="s">
        <v>292</v>
      </c>
      <c r="B66" s="7" t="s">
        <v>282</v>
      </c>
      <c r="C66" s="7" t="s">
        <v>283</v>
      </c>
      <c r="D66" s="18" t="s">
        <v>397</v>
      </c>
      <c r="E66" s="7">
        <v>32</v>
      </c>
      <c r="F66" s="7">
        <v>68</v>
      </c>
      <c r="G66" s="7" t="s">
        <v>550</v>
      </c>
      <c r="H66" s="7">
        <v>1994</v>
      </c>
      <c r="I66" s="7">
        <v>0</v>
      </c>
      <c r="J66" s="7"/>
      <c r="K66" s="7">
        <v>37.5</v>
      </c>
      <c r="L66" s="7">
        <v>1</v>
      </c>
      <c r="M66" s="7" t="s">
        <v>72</v>
      </c>
      <c r="N66" s="7">
        <v>3</v>
      </c>
      <c r="O66" s="7">
        <v>19.97</v>
      </c>
      <c r="P66" s="7">
        <v>17</v>
      </c>
      <c r="Q66" s="7">
        <v>23</v>
      </c>
      <c r="R66" s="7">
        <v>61</v>
      </c>
      <c r="S66" s="7">
        <v>157</v>
      </c>
      <c r="T66" s="7">
        <v>218</v>
      </c>
      <c r="U66" s="7">
        <v>27.981651400000001</v>
      </c>
      <c r="V66" s="7">
        <v>2</v>
      </c>
      <c r="W66" s="7">
        <v>2</v>
      </c>
      <c r="X66" s="7" t="s">
        <v>73</v>
      </c>
      <c r="Y66" s="7">
        <v>1</v>
      </c>
      <c r="Z66" s="7"/>
      <c r="AA66" s="14">
        <v>4</v>
      </c>
      <c r="AB66" s="7"/>
      <c r="AC66" s="14">
        <v>4</v>
      </c>
      <c r="AD66" s="14">
        <v>1</v>
      </c>
      <c r="AE66" s="14">
        <v>2</v>
      </c>
      <c r="AF66" s="7" t="s">
        <v>292</v>
      </c>
      <c r="AG66" s="7" t="s">
        <v>293</v>
      </c>
      <c r="AH66" s="7">
        <v>0</v>
      </c>
      <c r="AI66" s="7">
        <v>0</v>
      </c>
      <c r="AJ66" s="7">
        <v>0</v>
      </c>
      <c r="AK66" s="7">
        <v>15</v>
      </c>
      <c r="AL66" s="7">
        <v>0.50181377999999999</v>
      </c>
      <c r="AM66" s="7">
        <v>0.35066667000000001</v>
      </c>
      <c r="AN66" s="7"/>
      <c r="AO66" s="7"/>
      <c r="AP66" s="7"/>
      <c r="AQ66" s="7"/>
      <c r="AR66" s="7"/>
      <c r="AS66" s="7"/>
      <c r="AT66" s="7">
        <v>0.43</v>
      </c>
      <c r="AU66" s="7">
        <v>0.37</v>
      </c>
      <c r="AV66" s="7">
        <v>0.48</v>
      </c>
      <c r="AW66" s="7">
        <v>0.33</v>
      </c>
      <c r="AX66" s="7">
        <v>0.43</v>
      </c>
      <c r="AY66" s="7">
        <v>0.51</v>
      </c>
      <c r="AZ66" s="7"/>
      <c r="BA66" s="7">
        <v>0.47</v>
      </c>
      <c r="BB66" s="7">
        <v>0.25</v>
      </c>
      <c r="BC66" s="7">
        <v>0.34</v>
      </c>
      <c r="BD66" s="7">
        <v>0.35</v>
      </c>
      <c r="BE66" s="7"/>
      <c r="BF66" s="7">
        <v>0.48</v>
      </c>
      <c r="BG66" s="7"/>
      <c r="BH66" s="7">
        <v>0.43</v>
      </c>
      <c r="BI66" s="7">
        <v>0.21</v>
      </c>
      <c r="BJ66" s="7">
        <v>0.04</v>
      </c>
      <c r="BK66" s="7">
        <v>0.14000000000000001</v>
      </c>
      <c r="BL66" s="18" t="s">
        <v>285</v>
      </c>
      <c r="BM66" s="19">
        <v>0</v>
      </c>
      <c r="BN66" s="19">
        <v>0</v>
      </c>
      <c r="BO66" s="19">
        <v>0</v>
      </c>
      <c r="BP66" s="19">
        <v>0</v>
      </c>
      <c r="BQ66" s="19">
        <v>1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9">
        <v>0</v>
      </c>
      <c r="BX66" s="19">
        <v>0</v>
      </c>
      <c r="BY66" s="19">
        <v>1</v>
      </c>
      <c r="BZ66" s="19">
        <v>0</v>
      </c>
      <c r="CA66" s="19">
        <v>0</v>
      </c>
      <c r="CB66" s="19">
        <v>1</v>
      </c>
      <c r="CC66" s="19">
        <v>1</v>
      </c>
      <c r="CD66" s="19">
        <v>0</v>
      </c>
      <c r="CE66" s="19">
        <v>0</v>
      </c>
    </row>
    <row r="67" spans="1:83" x14ac:dyDescent="0.2">
      <c r="A67" s="7" t="s">
        <v>294</v>
      </c>
      <c r="B67" s="7" t="s">
        <v>295</v>
      </c>
      <c r="C67" s="7" t="s">
        <v>283</v>
      </c>
      <c r="D67" s="18">
        <v>42</v>
      </c>
      <c r="E67" s="7">
        <v>33</v>
      </c>
      <c r="F67" s="7">
        <v>69</v>
      </c>
      <c r="G67" s="7" t="s">
        <v>551</v>
      </c>
      <c r="H67" s="7">
        <v>2001</v>
      </c>
      <c r="I67" s="7">
        <v>0</v>
      </c>
      <c r="J67" s="7"/>
      <c r="K67" s="7">
        <v>33.3333333</v>
      </c>
      <c r="L67" s="7">
        <v>1</v>
      </c>
      <c r="M67" s="7" t="s">
        <v>72</v>
      </c>
      <c r="N67" s="7">
        <v>3</v>
      </c>
      <c r="O67" s="7">
        <v>21.1</v>
      </c>
      <c r="P67" s="7">
        <v>18</v>
      </c>
      <c r="Q67" s="7">
        <v>50</v>
      </c>
      <c r="R67" s="7">
        <v>65</v>
      </c>
      <c r="S67" s="7">
        <v>125</v>
      </c>
      <c r="T67" s="7">
        <v>190</v>
      </c>
      <c r="U67" s="7">
        <v>34.210526299999998</v>
      </c>
      <c r="V67" s="7">
        <v>2</v>
      </c>
      <c r="W67" s="7">
        <v>2</v>
      </c>
      <c r="X67" s="7" t="s">
        <v>66</v>
      </c>
      <c r="Y67" s="7">
        <v>7</v>
      </c>
      <c r="Z67" s="7"/>
      <c r="AA67" s="7">
        <v>4</v>
      </c>
      <c r="AB67" s="7"/>
      <c r="AC67" s="7">
        <v>4</v>
      </c>
      <c r="AD67" s="7">
        <v>1</v>
      </c>
      <c r="AE67" s="7">
        <v>2</v>
      </c>
      <c r="AF67" s="7" t="s">
        <v>294</v>
      </c>
      <c r="AG67" s="7" t="s">
        <v>296</v>
      </c>
      <c r="AH67" s="7">
        <v>0</v>
      </c>
      <c r="AI67" s="7">
        <v>0</v>
      </c>
      <c r="AJ67" s="7">
        <v>0</v>
      </c>
      <c r="AK67" s="7">
        <v>15</v>
      </c>
      <c r="AL67" s="7">
        <v>0.36443510000000001</v>
      </c>
      <c r="AM67" s="7">
        <v>0.25466666999999998</v>
      </c>
      <c r="AN67" s="7">
        <v>0.38</v>
      </c>
      <c r="AO67" s="7"/>
      <c r="AP67" s="7"/>
      <c r="AQ67" s="7"/>
      <c r="AR67" s="7"/>
      <c r="AS67" s="7"/>
      <c r="AT67" s="7">
        <v>0.35</v>
      </c>
      <c r="AU67" s="7">
        <v>0.23</v>
      </c>
      <c r="AV67" s="7">
        <v>0.36</v>
      </c>
      <c r="AW67" s="7">
        <v>0.19</v>
      </c>
      <c r="AX67" s="7">
        <v>0.22</v>
      </c>
      <c r="AY67" s="7">
        <v>0.34</v>
      </c>
      <c r="AZ67" s="7"/>
      <c r="BA67" s="7">
        <v>0.22</v>
      </c>
      <c r="BB67" s="7">
        <v>0.31</v>
      </c>
      <c r="BC67" s="7">
        <v>0.31</v>
      </c>
      <c r="BD67" s="7">
        <v>0.28000000000000003</v>
      </c>
      <c r="BE67" s="7"/>
      <c r="BF67" s="7">
        <v>0.43</v>
      </c>
      <c r="BG67" s="7"/>
      <c r="BH67" s="7">
        <v>0.15</v>
      </c>
      <c r="BI67" s="7">
        <v>0.11</v>
      </c>
      <c r="BJ67" s="7">
        <v>0.11</v>
      </c>
      <c r="BK67" s="7">
        <v>0.21</v>
      </c>
      <c r="BL67" s="18" t="s">
        <v>297</v>
      </c>
      <c r="BM67" s="19">
        <v>0</v>
      </c>
      <c r="BN67" s="19">
        <v>0</v>
      </c>
      <c r="BO67" s="19">
        <v>0</v>
      </c>
      <c r="BP67" s="19">
        <v>0</v>
      </c>
      <c r="BQ67" s="19">
        <v>1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9">
        <v>0</v>
      </c>
      <c r="BX67" s="19">
        <v>0</v>
      </c>
      <c r="BY67" s="19">
        <v>1</v>
      </c>
      <c r="BZ67" s="19">
        <v>0</v>
      </c>
      <c r="CA67" s="19">
        <v>0</v>
      </c>
      <c r="CB67" s="19">
        <v>1</v>
      </c>
      <c r="CC67" s="19">
        <v>1</v>
      </c>
      <c r="CD67" s="19">
        <v>0</v>
      </c>
      <c r="CE67" s="19">
        <v>0</v>
      </c>
    </row>
    <row r="68" spans="1:83" x14ac:dyDescent="0.2">
      <c r="A68" s="7" t="s">
        <v>298</v>
      </c>
      <c r="B68" s="7" t="s">
        <v>299</v>
      </c>
      <c r="C68" s="7" t="s">
        <v>300</v>
      </c>
      <c r="D68" s="18">
        <v>43</v>
      </c>
      <c r="E68" s="7">
        <v>34</v>
      </c>
      <c r="F68" s="7">
        <v>70</v>
      </c>
      <c r="G68" s="7" t="s">
        <v>552</v>
      </c>
      <c r="H68" s="7">
        <v>2018</v>
      </c>
      <c r="I68" s="7">
        <v>1</v>
      </c>
      <c r="J68" s="7"/>
      <c r="K68" s="7">
        <v>29.1666667</v>
      </c>
      <c r="L68" s="7">
        <v>1</v>
      </c>
      <c r="M68" s="7" t="s">
        <v>65</v>
      </c>
      <c r="N68" s="7">
        <v>2</v>
      </c>
      <c r="O68" s="7">
        <v>37.79</v>
      </c>
      <c r="P68" s="7"/>
      <c r="Q68" s="7"/>
      <c r="R68" s="7">
        <v>48</v>
      </c>
      <c r="S68" s="7">
        <v>45</v>
      </c>
      <c r="T68" s="7">
        <v>93</v>
      </c>
      <c r="U68" s="7">
        <v>51.612903199999998</v>
      </c>
      <c r="V68" s="7">
        <v>4</v>
      </c>
      <c r="W68" s="7">
        <v>2</v>
      </c>
      <c r="X68" s="7" t="s">
        <v>66</v>
      </c>
      <c r="Y68" s="7">
        <v>7</v>
      </c>
      <c r="Z68" s="7"/>
      <c r="AA68" s="7">
        <v>5</v>
      </c>
      <c r="AB68" s="7"/>
      <c r="AC68" s="7">
        <v>5</v>
      </c>
      <c r="AD68" s="7">
        <v>3</v>
      </c>
      <c r="AE68" s="7">
        <v>2</v>
      </c>
      <c r="AF68" s="7" t="s">
        <v>223</v>
      </c>
      <c r="AG68" s="7" t="s">
        <v>112</v>
      </c>
      <c r="AH68" s="7">
        <v>0</v>
      </c>
      <c r="AI68" s="7">
        <v>0</v>
      </c>
      <c r="AJ68" s="7">
        <v>0</v>
      </c>
      <c r="AK68" s="7">
        <v>16</v>
      </c>
      <c r="AL68" s="7">
        <v>0.15249324</v>
      </c>
      <c r="AM68" s="7">
        <v>0.1063125</v>
      </c>
      <c r="AN68" s="7">
        <v>0.54</v>
      </c>
      <c r="AO68" s="7"/>
      <c r="AP68" s="7"/>
      <c r="AQ68" s="7"/>
      <c r="AR68" s="7"/>
      <c r="AS68" s="7"/>
      <c r="AT68" s="7">
        <v>0.48</v>
      </c>
      <c r="AU68" s="7">
        <v>0.13</v>
      </c>
      <c r="AV68" s="7">
        <v>0.28000000000000003</v>
      </c>
      <c r="AW68" s="7">
        <v>-0.41</v>
      </c>
      <c r="AX68" s="7">
        <v>-0.37</v>
      </c>
      <c r="AY68" s="7">
        <v>-0.05</v>
      </c>
      <c r="AZ68" s="7"/>
      <c r="BA68" s="7">
        <v>0.52</v>
      </c>
      <c r="BB68" s="7">
        <v>0.47</v>
      </c>
      <c r="BC68" s="7">
        <v>-0.21</v>
      </c>
      <c r="BD68" s="7">
        <v>0.24</v>
      </c>
      <c r="BE68" s="7"/>
      <c r="BF68" s="7">
        <v>-0.1</v>
      </c>
      <c r="BG68" s="7">
        <v>0.68</v>
      </c>
      <c r="BH68" s="7">
        <v>2E-3</v>
      </c>
      <c r="BI68" s="7">
        <v>0.48</v>
      </c>
      <c r="BJ68" s="7">
        <v>-0.45</v>
      </c>
      <c r="BK68" s="7">
        <v>8.9999999999999993E-3</v>
      </c>
      <c r="BL68" s="18" t="s">
        <v>301</v>
      </c>
      <c r="BM68" s="19">
        <v>0</v>
      </c>
      <c r="BN68" s="19">
        <v>0</v>
      </c>
      <c r="BO68" s="19">
        <v>1</v>
      </c>
      <c r="BP68" s="19">
        <v>0</v>
      </c>
      <c r="BQ68" s="19">
        <v>1</v>
      </c>
      <c r="BR68" s="19">
        <v>0</v>
      </c>
      <c r="BS68" s="19">
        <v>0</v>
      </c>
      <c r="BT68" s="19">
        <v>0</v>
      </c>
      <c r="BU68" s="19">
        <v>0</v>
      </c>
      <c r="BV68" s="19">
        <v>1</v>
      </c>
      <c r="BW68" s="19">
        <v>0</v>
      </c>
      <c r="BX68" s="19">
        <v>0</v>
      </c>
      <c r="BY68" s="19">
        <v>0</v>
      </c>
      <c r="BZ68" s="19">
        <v>0</v>
      </c>
      <c r="CA68" s="19">
        <v>1</v>
      </c>
      <c r="CB68" s="19">
        <v>0</v>
      </c>
      <c r="CC68" s="19">
        <v>1</v>
      </c>
      <c r="CD68" s="19">
        <v>0</v>
      </c>
      <c r="CE68" s="19">
        <v>0</v>
      </c>
    </row>
    <row r="69" spans="1:83" x14ac:dyDescent="0.2">
      <c r="A69" s="14" t="s">
        <v>339</v>
      </c>
      <c r="B69" s="7" t="s">
        <v>302</v>
      </c>
      <c r="C69" s="7" t="s">
        <v>283</v>
      </c>
      <c r="D69" s="18">
        <v>44</v>
      </c>
      <c r="E69" s="7">
        <v>35</v>
      </c>
      <c r="F69" s="7">
        <v>71</v>
      </c>
      <c r="G69" s="7" t="s">
        <v>553</v>
      </c>
      <c r="H69" s="7">
        <v>2014</v>
      </c>
      <c r="I69" s="7">
        <v>1</v>
      </c>
      <c r="J69" s="7"/>
      <c r="K69" s="7">
        <v>95.833333300000007</v>
      </c>
      <c r="L69" s="7">
        <v>2</v>
      </c>
      <c r="M69" s="7" t="s">
        <v>98</v>
      </c>
      <c r="N69" s="7">
        <v>3</v>
      </c>
      <c r="O69" s="7">
        <v>18.73</v>
      </c>
      <c r="P69" s="7">
        <v>17</v>
      </c>
      <c r="Q69" s="7">
        <v>48</v>
      </c>
      <c r="R69" s="7">
        <v>59</v>
      </c>
      <c r="S69" s="7">
        <v>244</v>
      </c>
      <c r="T69" s="7">
        <v>303</v>
      </c>
      <c r="U69" s="7">
        <v>19.471947199999999</v>
      </c>
      <c r="V69" s="7">
        <v>2</v>
      </c>
      <c r="W69" s="7">
        <v>2</v>
      </c>
      <c r="X69" s="7" t="s">
        <v>73</v>
      </c>
      <c r="Y69" s="7">
        <v>1</v>
      </c>
      <c r="Z69" s="7"/>
      <c r="AA69" s="7">
        <v>5</v>
      </c>
      <c r="AB69" s="7"/>
      <c r="AC69" s="7">
        <v>5</v>
      </c>
      <c r="AD69" s="7">
        <v>1</v>
      </c>
      <c r="AE69" s="7">
        <v>1</v>
      </c>
      <c r="AF69" s="7" t="s">
        <v>303</v>
      </c>
      <c r="AG69" s="7" t="s">
        <v>304</v>
      </c>
      <c r="AH69" s="7">
        <v>0</v>
      </c>
      <c r="AI69" s="7">
        <v>0</v>
      </c>
      <c r="AJ69" s="7">
        <v>0</v>
      </c>
      <c r="AK69" s="7">
        <v>1</v>
      </c>
      <c r="AL69" s="7">
        <v>0.5</v>
      </c>
      <c r="AM69" s="7">
        <v>0.5</v>
      </c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>
        <v>0.5</v>
      </c>
      <c r="BG69" s="7"/>
      <c r="BH69" s="7"/>
      <c r="BI69" s="7"/>
      <c r="BJ69" s="7"/>
      <c r="BK69" s="7"/>
      <c r="BL69" s="7">
        <v>5</v>
      </c>
      <c r="BM69" s="19">
        <v>0</v>
      </c>
      <c r="BN69" s="19">
        <v>0</v>
      </c>
      <c r="BO69" s="19">
        <v>1</v>
      </c>
      <c r="BP69" s="19">
        <v>0</v>
      </c>
      <c r="BQ69" s="19">
        <v>1</v>
      </c>
      <c r="BR69" s="19">
        <v>0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  <c r="BX69" s="19">
        <v>0</v>
      </c>
      <c r="BY69" s="19">
        <v>1</v>
      </c>
      <c r="BZ69" s="19">
        <v>0</v>
      </c>
      <c r="CA69" s="19">
        <v>0</v>
      </c>
      <c r="CB69" s="19">
        <v>1</v>
      </c>
      <c r="CC69" s="19">
        <v>0</v>
      </c>
      <c r="CD69" s="19">
        <v>0</v>
      </c>
      <c r="CE69" s="19">
        <v>0</v>
      </c>
    </row>
    <row r="70" spans="1:83" x14ac:dyDescent="0.2">
      <c r="A70" s="7" t="s">
        <v>305</v>
      </c>
      <c r="B70" s="7" t="s">
        <v>306</v>
      </c>
      <c r="C70" s="7" t="s">
        <v>307</v>
      </c>
      <c r="D70" s="18">
        <v>45</v>
      </c>
      <c r="E70" s="7">
        <v>36</v>
      </c>
      <c r="F70" s="7">
        <v>72</v>
      </c>
      <c r="G70" s="7" t="s">
        <v>554</v>
      </c>
      <c r="H70" s="7">
        <v>2010</v>
      </c>
      <c r="I70" s="7">
        <v>0</v>
      </c>
      <c r="J70" s="7"/>
      <c r="K70" s="7">
        <v>70.833333300000007</v>
      </c>
      <c r="L70" s="7">
        <v>1</v>
      </c>
      <c r="M70" s="7" t="s">
        <v>72</v>
      </c>
      <c r="N70" s="7">
        <v>3</v>
      </c>
      <c r="O70" s="7">
        <v>24.73</v>
      </c>
      <c r="P70" s="7">
        <v>18</v>
      </c>
      <c r="Q70" s="7">
        <v>30</v>
      </c>
      <c r="R70" s="7">
        <v>340</v>
      </c>
      <c r="S70" s="7">
        <v>0</v>
      </c>
      <c r="T70" s="7">
        <v>340</v>
      </c>
      <c r="U70" s="7">
        <v>100</v>
      </c>
      <c r="V70" s="7">
        <v>5</v>
      </c>
      <c r="W70" s="7">
        <v>1</v>
      </c>
      <c r="X70" s="7"/>
      <c r="Y70" s="7">
        <v>1</v>
      </c>
      <c r="Z70" s="7"/>
      <c r="AA70" s="14">
        <v>3</v>
      </c>
      <c r="AB70" s="7" t="s">
        <v>308</v>
      </c>
      <c r="AC70" s="14">
        <v>5</v>
      </c>
      <c r="AD70" s="14">
        <v>2</v>
      </c>
      <c r="AE70" s="14">
        <v>2</v>
      </c>
      <c r="AF70" s="7" t="s">
        <v>309</v>
      </c>
      <c r="AG70" s="7" t="s">
        <v>310</v>
      </c>
      <c r="AH70" s="7">
        <v>0</v>
      </c>
      <c r="AI70" s="7">
        <v>0</v>
      </c>
      <c r="AJ70" s="7">
        <v>0</v>
      </c>
      <c r="AK70" s="7">
        <v>7</v>
      </c>
      <c r="AL70" s="7">
        <v>0.12165199</v>
      </c>
      <c r="AM70" s="7">
        <v>8.8571430000000007E-2</v>
      </c>
      <c r="AN70" s="7"/>
      <c r="AO70" s="7"/>
      <c r="AP70" s="7"/>
      <c r="AQ70" s="7"/>
      <c r="AR70" s="7"/>
      <c r="AS70" s="7"/>
      <c r="AT70" s="7"/>
      <c r="AU70" s="7">
        <v>0.21</v>
      </c>
      <c r="AV70" s="7">
        <v>0.06</v>
      </c>
      <c r="AW70" s="7">
        <v>0.16</v>
      </c>
      <c r="AX70" s="7"/>
      <c r="AY70" s="7">
        <v>0.03</v>
      </c>
      <c r="AZ70" s="7"/>
      <c r="BA70" s="7"/>
      <c r="BB70" s="7"/>
      <c r="BC70" s="7"/>
      <c r="BD70" s="7"/>
      <c r="BE70" s="7"/>
      <c r="BF70" s="7">
        <v>0.05</v>
      </c>
      <c r="BG70" s="7"/>
      <c r="BH70" s="7">
        <v>0.06</v>
      </c>
      <c r="BI70" s="7"/>
      <c r="BJ70" s="7"/>
      <c r="BK70" s="7">
        <v>0.05</v>
      </c>
      <c r="BL70" s="7">
        <v>85</v>
      </c>
      <c r="BM70" s="19">
        <v>0</v>
      </c>
      <c r="BN70" s="19">
        <v>0</v>
      </c>
      <c r="BO70" s="19">
        <v>7</v>
      </c>
      <c r="BP70" s="19">
        <v>1</v>
      </c>
      <c r="BQ70" s="19">
        <v>0</v>
      </c>
      <c r="BR70" s="19">
        <v>0</v>
      </c>
      <c r="BS70" s="19">
        <v>0</v>
      </c>
      <c r="BT70" s="19">
        <v>0</v>
      </c>
      <c r="BU70" s="19">
        <v>0</v>
      </c>
      <c r="BV70" s="19">
        <v>0</v>
      </c>
      <c r="BW70" s="19">
        <v>0</v>
      </c>
      <c r="BX70" s="19">
        <v>0</v>
      </c>
      <c r="BY70" s="19">
        <v>0</v>
      </c>
      <c r="BZ70" s="19">
        <v>0</v>
      </c>
      <c r="CA70" s="19">
        <v>0</v>
      </c>
      <c r="CB70" s="19">
        <v>1</v>
      </c>
      <c r="CC70" s="19">
        <v>1</v>
      </c>
      <c r="CD70" s="19">
        <v>0</v>
      </c>
      <c r="CE70" s="19">
        <v>0</v>
      </c>
    </row>
    <row r="71" spans="1:83" x14ac:dyDescent="0.2">
      <c r="A71" s="7" t="s">
        <v>311</v>
      </c>
      <c r="B71" s="7" t="s">
        <v>312</v>
      </c>
      <c r="C71" s="7" t="s">
        <v>313</v>
      </c>
      <c r="D71" s="18" t="s">
        <v>477</v>
      </c>
      <c r="E71" s="7">
        <v>37</v>
      </c>
      <c r="F71" s="7">
        <v>73</v>
      </c>
      <c r="G71" s="7" t="s">
        <v>555</v>
      </c>
      <c r="H71" s="7">
        <v>2017</v>
      </c>
      <c r="I71" s="7">
        <v>0</v>
      </c>
      <c r="J71" s="7"/>
      <c r="K71" s="7">
        <v>95.833333300000007</v>
      </c>
      <c r="L71" s="7">
        <v>1</v>
      </c>
      <c r="M71" s="7" t="s">
        <v>72</v>
      </c>
      <c r="N71" s="7">
        <v>3</v>
      </c>
      <c r="O71" s="7">
        <v>31.5</v>
      </c>
      <c r="P71" s="7">
        <v>19</v>
      </c>
      <c r="Q71" s="7">
        <v>62</v>
      </c>
      <c r="R71" s="7">
        <v>0</v>
      </c>
      <c r="S71" s="7">
        <v>142</v>
      </c>
      <c r="T71" s="7">
        <v>142</v>
      </c>
      <c r="U71" s="7">
        <v>0</v>
      </c>
      <c r="V71" s="7">
        <v>1</v>
      </c>
      <c r="W71" s="7">
        <v>1</v>
      </c>
      <c r="X71" s="7" t="s">
        <v>73</v>
      </c>
      <c r="Y71" s="7">
        <v>5</v>
      </c>
      <c r="Z71" s="7"/>
      <c r="AA71" s="14">
        <v>1</v>
      </c>
      <c r="AB71" s="7"/>
      <c r="AC71" s="14">
        <v>1</v>
      </c>
      <c r="AD71" s="14">
        <v>1</v>
      </c>
      <c r="AE71" s="14">
        <v>2</v>
      </c>
      <c r="AF71" s="7" t="s">
        <v>314</v>
      </c>
      <c r="AG71" s="7" t="s">
        <v>315</v>
      </c>
      <c r="AH71" s="7">
        <v>0</v>
      </c>
      <c r="AI71" s="7">
        <v>0</v>
      </c>
      <c r="AJ71" s="7"/>
      <c r="AK71" s="7">
        <v>1</v>
      </c>
      <c r="AL71" s="7">
        <v>0.68</v>
      </c>
      <c r="AM71" s="7">
        <v>0.68</v>
      </c>
      <c r="AN71" s="7">
        <v>0.68</v>
      </c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>
        <v>23</v>
      </c>
      <c r="BM71" s="19">
        <v>0</v>
      </c>
      <c r="BN71" s="19">
        <v>0</v>
      </c>
      <c r="BO71" s="19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0</v>
      </c>
      <c r="BU71" s="19">
        <v>0</v>
      </c>
      <c r="BV71" s="19">
        <v>0</v>
      </c>
      <c r="BW71" s="19">
        <v>0</v>
      </c>
      <c r="BX71" s="19">
        <v>0</v>
      </c>
      <c r="BY71" s="19">
        <v>1</v>
      </c>
      <c r="BZ71" s="19">
        <v>0</v>
      </c>
      <c r="CA71" s="19">
        <v>0</v>
      </c>
      <c r="CB71" s="19">
        <v>1</v>
      </c>
      <c r="CC71" s="19">
        <v>1</v>
      </c>
      <c r="CD71" s="19">
        <v>0</v>
      </c>
      <c r="CE71" s="19">
        <v>0</v>
      </c>
    </row>
    <row r="72" spans="1:83" x14ac:dyDescent="0.2">
      <c r="A72" s="7" t="s">
        <v>316</v>
      </c>
      <c r="B72" s="7" t="s">
        <v>312</v>
      </c>
      <c r="C72" s="7" t="s">
        <v>313</v>
      </c>
      <c r="D72" s="18" t="s">
        <v>478</v>
      </c>
      <c r="E72" s="7">
        <v>37</v>
      </c>
      <c r="F72" s="7">
        <v>74</v>
      </c>
      <c r="G72" s="7" t="s">
        <v>556</v>
      </c>
      <c r="H72" s="7">
        <v>2017</v>
      </c>
      <c r="I72" s="7">
        <v>0</v>
      </c>
      <c r="J72" s="7"/>
      <c r="K72" s="7">
        <v>95.833333300000007</v>
      </c>
      <c r="L72" s="7">
        <v>1</v>
      </c>
      <c r="M72" s="7" t="s">
        <v>72</v>
      </c>
      <c r="N72" s="7">
        <v>3</v>
      </c>
      <c r="O72" s="7">
        <v>31.5</v>
      </c>
      <c r="P72" s="7">
        <v>19</v>
      </c>
      <c r="Q72" s="7">
        <v>62</v>
      </c>
      <c r="R72" s="7">
        <v>0</v>
      </c>
      <c r="S72" s="7">
        <v>142</v>
      </c>
      <c r="T72" s="7">
        <v>142</v>
      </c>
      <c r="U72" s="7">
        <v>0</v>
      </c>
      <c r="V72" s="7">
        <v>1</v>
      </c>
      <c r="W72" s="7">
        <v>1</v>
      </c>
      <c r="X72" s="7" t="s">
        <v>73</v>
      </c>
      <c r="Y72" s="7">
        <v>5</v>
      </c>
      <c r="Z72" s="7"/>
      <c r="AA72" s="14">
        <v>1</v>
      </c>
      <c r="AB72" s="7"/>
      <c r="AC72" s="14">
        <v>1</v>
      </c>
      <c r="AD72" s="14">
        <v>2</v>
      </c>
      <c r="AE72" s="14">
        <v>1</v>
      </c>
      <c r="AF72" s="7" t="s">
        <v>316</v>
      </c>
      <c r="AG72" s="7" t="s">
        <v>317</v>
      </c>
      <c r="AH72" s="7">
        <v>0</v>
      </c>
      <c r="AI72" s="7">
        <v>0</v>
      </c>
      <c r="AJ72" s="7"/>
      <c r="AK72" s="7">
        <v>1</v>
      </c>
      <c r="AL72" s="7">
        <v>0.6</v>
      </c>
      <c r="AM72" s="7">
        <v>0.6</v>
      </c>
      <c r="AN72" s="7">
        <v>0.6</v>
      </c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>
        <v>23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0</v>
      </c>
      <c r="BY72" s="19">
        <v>0</v>
      </c>
      <c r="BZ72" s="19">
        <v>0</v>
      </c>
      <c r="CA72" s="19">
        <v>0</v>
      </c>
      <c r="CB72" s="19">
        <v>1</v>
      </c>
      <c r="CC72" s="19">
        <v>0</v>
      </c>
      <c r="CD72" s="19">
        <v>0</v>
      </c>
      <c r="CE72" s="19">
        <v>0</v>
      </c>
    </row>
    <row r="73" spans="1:83" x14ac:dyDescent="0.2">
      <c r="A73" s="7" t="s">
        <v>318</v>
      </c>
      <c r="B73" s="7" t="s">
        <v>312</v>
      </c>
      <c r="C73" s="7" t="s">
        <v>313</v>
      </c>
      <c r="D73" s="18" t="s">
        <v>479</v>
      </c>
      <c r="E73" s="7">
        <v>37</v>
      </c>
      <c r="F73" s="7">
        <v>75</v>
      </c>
      <c r="G73" s="7" t="s">
        <v>557</v>
      </c>
      <c r="H73" s="7">
        <v>2017</v>
      </c>
      <c r="I73" s="7">
        <v>0</v>
      </c>
      <c r="J73" s="7"/>
      <c r="K73" s="7">
        <v>95.833333300000007</v>
      </c>
      <c r="L73" s="7">
        <v>1</v>
      </c>
      <c r="M73" s="7" t="s">
        <v>72</v>
      </c>
      <c r="N73" s="7">
        <v>3</v>
      </c>
      <c r="O73" s="7">
        <v>31.5</v>
      </c>
      <c r="P73" s="7">
        <v>19</v>
      </c>
      <c r="Q73" s="7">
        <v>62</v>
      </c>
      <c r="R73" s="7">
        <v>0</v>
      </c>
      <c r="S73" s="7">
        <v>142</v>
      </c>
      <c r="T73" s="7">
        <v>142</v>
      </c>
      <c r="U73" s="7">
        <v>0</v>
      </c>
      <c r="V73" s="7">
        <v>1</v>
      </c>
      <c r="W73" s="7">
        <v>1</v>
      </c>
      <c r="X73" s="7" t="s">
        <v>73</v>
      </c>
      <c r="Y73" s="7">
        <v>5</v>
      </c>
      <c r="Z73" s="7"/>
      <c r="AA73" s="14">
        <v>1</v>
      </c>
      <c r="AB73" s="7"/>
      <c r="AC73" s="14">
        <v>1</v>
      </c>
      <c r="AD73" s="14">
        <v>2</v>
      </c>
      <c r="AE73" s="14">
        <v>1</v>
      </c>
      <c r="AF73" s="7" t="s">
        <v>318</v>
      </c>
      <c r="AG73" s="7" t="s">
        <v>317</v>
      </c>
      <c r="AH73" s="7">
        <v>0</v>
      </c>
      <c r="AI73" s="7">
        <v>0</v>
      </c>
      <c r="AJ73" s="7"/>
      <c r="AK73" s="7">
        <v>1</v>
      </c>
      <c r="AL73" s="7">
        <v>0.56000000000000005</v>
      </c>
      <c r="AM73" s="7">
        <v>0.56000000000000005</v>
      </c>
      <c r="AN73" s="7">
        <v>0.56000000000000005</v>
      </c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>
        <v>23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0</v>
      </c>
      <c r="BY73" s="19">
        <v>0</v>
      </c>
      <c r="BZ73" s="19">
        <v>0</v>
      </c>
      <c r="CA73" s="19">
        <v>0</v>
      </c>
      <c r="CB73" s="19">
        <v>1</v>
      </c>
      <c r="CC73" s="19">
        <v>0</v>
      </c>
      <c r="CD73" s="19">
        <v>0</v>
      </c>
      <c r="CE73" s="19">
        <v>0</v>
      </c>
    </row>
    <row r="74" spans="1:83" x14ac:dyDescent="0.2">
      <c r="A74" s="7" t="s">
        <v>319</v>
      </c>
      <c r="B74" s="7" t="s">
        <v>320</v>
      </c>
      <c r="C74" s="7" t="s">
        <v>321</v>
      </c>
      <c r="D74" s="18" t="s">
        <v>480</v>
      </c>
      <c r="E74" s="7">
        <v>38</v>
      </c>
      <c r="F74" s="7">
        <v>76</v>
      </c>
      <c r="G74" s="7" t="s">
        <v>558</v>
      </c>
      <c r="H74" s="7">
        <v>2014</v>
      </c>
      <c r="I74" s="7">
        <v>0</v>
      </c>
      <c r="J74" s="7"/>
      <c r="K74" s="7">
        <v>87.5</v>
      </c>
      <c r="L74" s="7">
        <v>1</v>
      </c>
      <c r="M74" s="7" t="s">
        <v>72</v>
      </c>
      <c r="N74" s="7">
        <v>3</v>
      </c>
      <c r="O74" s="7">
        <v>18.760000000000002</v>
      </c>
      <c r="P74" s="7">
        <v>18</v>
      </c>
      <c r="Q74" s="7">
        <v>24</v>
      </c>
      <c r="R74" s="7">
        <v>0</v>
      </c>
      <c r="S74" s="7">
        <v>830</v>
      </c>
      <c r="T74" s="7">
        <v>830</v>
      </c>
      <c r="U74" s="7">
        <v>0</v>
      </c>
      <c r="V74" s="7">
        <v>1</v>
      </c>
      <c r="W74" s="7">
        <v>2</v>
      </c>
      <c r="X74" s="7" t="s">
        <v>73</v>
      </c>
      <c r="Y74" s="7">
        <v>1</v>
      </c>
      <c r="Z74" s="7"/>
      <c r="AA74" s="14">
        <v>4</v>
      </c>
      <c r="AB74" s="7"/>
      <c r="AC74" s="14">
        <v>5</v>
      </c>
      <c r="AD74" s="14">
        <v>4</v>
      </c>
      <c r="AE74" s="14">
        <v>2</v>
      </c>
      <c r="AF74" s="7" t="s">
        <v>319</v>
      </c>
      <c r="AG74" s="7" t="s">
        <v>322</v>
      </c>
      <c r="AH74" s="7">
        <v>0</v>
      </c>
      <c r="AI74" s="7">
        <v>0</v>
      </c>
      <c r="AJ74" s="7">
        <v>0</v>
      </c>
      <c r="AK74" s="7">
        <v>3</v>
      </c>
      <c r="AL74" s="7">
        <v>0.26781704000000001</v>
      </c>
      <c r="AM74" s="7">
        <v>0.21333332999999999</v>
      </c>
      <c r="AN74" s="7"/>
      <c r="AO74" s="7"/>
      <c r="AP74" s="7"/>
      <c r="AQ74" s="7"/>
      <c r="AR74" s="7"/>
      <c r="AS74" s="7"/>
      <c r="AT74" s="7"/>
      <c r="AU74" s="7"/>
      <c r="AV74" s="7">
        <v>0.18</v>
      </c>
      <c r="AW74" s="7"/>
      <c r="AX74" s="7"/>
      <c r="AY74" s="7">
        <v>0.24</v>
      </c>
      <c r="AZ74" s="7"/>
      <c r="BA74" s="7"/>
      <c r="BB74" s="7"/>
      <c r="BC74" s="7"/>
      <c r="BD74" s="7"/>
      <c r="BE74" s="7"/>
      <c r="BF74" s="7">
        <v>0.22</v>
      </c>
      <c r="BG74" s="7"/>
      <c r="BH74" s="7"/>
      <c r="BI74" s="7"/>
      <c r="BJ74" s="7"/>
      <c r="BK74" s="7"/>
      <c r="BL74" s="7">
        <v>27</v>
      </c>
      <c r="BM74" s="19">
        <v>0</v>
      </c>
      <c r="BN74" s="19">
        <v>0</v>
      </c>
      <c r="BO74" s="19">
        <v>0</v>
      </c>
      <c r="BP74" s="19">
        <v>0</v>
      </c>
      <c r="BQ74" s="19">
        <v>1</v>
      </c>
      <c r="BR74" s="19">
        <v>0</v>
      </c>
      <c r="BS74" s="19">
        <v>0</v>
      </c>
      <c r="BT74" s="19">
        <v>0</v>
      </c>
      <c r="BU74" s="19">
        <v>0</v>
      </c>
      <c r="BV74" s="19">
        <v>0</v>
      </c>
      <c r="BW74" s="19">
        <v>1</v>
      </c>
      <c r="BX74" s="19">
        <v>0</v>
      </c>
      <c r="BY74" s="19">
        <v>0</v>
      </c>
      <c r="BZ74" s="19">
        <v>0</v>
      </c>
      <c r="CA74" s="19">
        <v>0</v>
      </c>
      <c r="CB74" s="19">
        <v>1</v>
      </c>
      <c r="CC74" s="19">
        <v>1</v>
      </c>
      <c r="CD74" s="19">
        <v>0</v>
      </c>
      <c r="CE74" s="19">
        <v>0</v>
      </c>
    </row>
    <row r="75" spans="1:83" x14ac:dyDescent="0.2">
      <c r="A75" s="7" t="s">
        <v>323</v>
      </c>
      <c r="B75" s="7" t="s">
        <v>320</v>
      </c>
      <c r="C75" s="7" t="s">
        <v>321</v>
      </c>
      <c r="D75" s="18" t="s">
        <v>481</v>
      </c>
      <c r="E75" s="7">
        <v>38</v>
      </c>
      <c r="F75" s="7">
        <v>77</v>
      </c>
      <c r="G75" s="7" t="s">
        <v>559</v>
      </c>
      <c r="H75" s="7">
        <v>2014</v>
      </c>
      <c r="I75" s="7">
        <v>0</v>
      </c>
      <c r="J75" s="7"/>
      <c r="K75" s="7">
        <v>87.5</v>
      </c>
      <c r="L75" s="7">
        <v>1</v>
      </c>
      <c r="M75" s="7" t="s">
        <v>72</v>
      </c>
      <c r="N75" s="7">
        <v>3</v>
      </c>
      <c r="O75" s="7">
        <v>18.760000000000002</v>
      </c>
      <c r="P75" s="7">
        <v>18</v>
      </c>
      <c r="Q75" s="7">
        <v>24</v>
      </c>
      <c r="R75" s="7">
        <v>0</v>
      </c>
      <c r="S75" s="7">
        <v>830</v>
      </c>
      <c r="T75" s="7">
        <v>830</v>
      </c>
      <c r="U75" s="7">
        <v>0</v>
      </c>
      <c r="V75" s="7">
        <v>1</v>
      </c>
      <c r="W75" s="7">
        <v>2</v>
      </c>
      <c r="X75" s="7" t="s">
        <v>73</v>
      </c>
      <c r="Y75" s="7">
        <v>1</v>
      </c>
      <c r="Z75" s="7"/>
      <c r="AA75" s="14">
        <v>4</v>
      </c>
      <c r="AB75" s="7"/>
      <c r="AC75" s="14">
        <v>5</v>
      </c>
      <c r="AD75" s="14">
        <v>4</v>
      </c>
      <c r="AE75" s="14">
        <v>2</v>
      </c>
      <c r="AF75" s="7" t="s">
        <v>323</v>
      </c>
      <c r="AG75" s="7" t="s">
        <v>322</v>
      </c>
      <c r="AH75" s="7">
        <v>0</v>
      </c>
      <c r="AI75" s="7">
        <v>0</v>
      </c>
      <c r="AJ75" s="7">
        <v>0</v>
      </c>
      <c r="AK75" s="7">
        <v>3</v>
      </c>
      <c r="AL75" s="7">
        <v>9.2062110000000003E-2</v>
      </c>
      <c r="AM75" s="7">
        <v>7.3333330000000002E-2</v>
      </c>
      <c r="AN75" s="7"/>
      <c r="AO75" s="7"/>
      <c r="AP75" s="7"/>
      <c r="AQ75" s="7"/>
      <c r="AR75" s="7"/>
      <c r="AS75" s="7"/>
      <c r="AT75" s="7"/>
      <c r="AU75" s="7"/>
      <c r="AV75" s="7">
        <v>0.06</v>
      </c>
      <c r="AW75" s="7"/>
      <c r="AX75" s="7"/>
      <c r="AY75" s="7">
        <v>0.1</v>
      </c>
      <c r="AZ75" s="7"/>
      <c r="BA75" s="7"/>
      <c r="BB75" s="7"/>
      <c r="BC75" s="7"/>
      <c r="BD75" s="7"/>
      <c r="BE75" s="7"/>
      <c r="BF75" s="7">
        <v>0.06</v>
      </c>
      <c r="BG75" s="7"/>
      <c r="BH75" s="7"/>
      <c r="BI75" s="7"/>
      <c r="BJ75" s="7"/>
      <c r="BK75" s="7"/>
      <c r="BL75" s="7">
        <v>27</v>
      </c>
      <c r="BM75" s="19">
        <v>0</v>
      </c>
      <c r="BN75" s="19">
        <v>0</v>
      </c>
      <c r="BO75" s="19">
        <v>0</v>
      </c>
      <c r="BP75" s="19">
        <v>0</v>
      </c>
      <c r="BQ75" s="19">
        <v>1</v>
      </c>
      <c r="BR75" s="19">
        <v>0</v>
      </c>
      <c r="BS75" s="19">
        <v>0</v>
      </c>
      <c r="BT75" s="19">
        <v>0</v>
      </c>
      <c r="BU75" s="19">
        <v>0</v>
      </c>
      <c r="BV75" s="19">
        <v>0</v>
      </c>
      <c r="BW75" s="19">
        <v>1</v>
      </c>
      <c r="BX75" s="19">
        <v>0</v>
      </c>
      <c r="BY75" s="19">
        <v>0</v>
      </c>
      <c r="BZ75" s="19">
        <v>0</v>
      </c>
      <c r="CA75" s="19">
        <v>0</v>
      </c>
      <c r="CB75" s="19">
        <v>1</v>
      </c>
      <c r="CC75" s="19">
        <v>1</v>
      </c>
      <c r="CD75" s="19">
        <v>0</v>
      </c>
      <c r="CE75" s="19">
        <v>0</v>
      </c>
    </row>
    <row r="76" spans="1:83" x14ac:dyDescent="0.2">
      <c r="A76" s="7" t="s">
        <v>324</v>
      </c>
      <c r="B76" s="7" t="s">
        <v>320</v>
      </c>
      <c r="C76" s="7" t="s">
        <v>321</v>
      </c>
      <c r="D76" s="18" t="s">
        <v>482</v>
      </c>
      <c r="E76" s="7">
        <v>38</v>
      </c>
      <c r="F76" s="7">
        <v>78</v>
      </c>
      <c r="G76" s="7" t="s">
        <v>560</v>
      </c>
      <c r="H76" s="7">
        <v>2014</v>
      </c>
      <c r="I76" s="7">
        <v>0</v>
      </c>
      <c r="J76" s="7"/>
      <c r="K76" s="7">
        <v>87.5</v>
      </c>
      <c r="L76" s="7">
        <v>1</v>
      </c>
      <c r="M76" s="7" t="s">
        <v>72</v>
      </c>
      <c r="N76" s="7">
        <v>3</v>
      </c>
      <c r="O76" s="7">
        <v>18.760000000000002</v>
      </c>
      <c r="P76" s="7">
        <v>18</v>
      </c>
      <c r="Q76" s="7">
        <v>24</v>
      </c>
      <c r="R76" s="7">
        <v>0</v>
      </c>
      <c r="S76" s="7">
        <v>830</v>
      </c>
      <c r="T76" s="7">
        <v>830</v>
      </c>
      <c r="U76" s="7">
        <v>0</v>
      </c>
      <c r="V76" s="7">
        <v>1</v>
      </c>
      <c r="W76" s="7">
        <v>2</v>
      </c>
      <c r="X76" s="7" t="s">
        <v>73</v>
      </c>
      <c r="Y76" s="7">
        <v>1</v>
      </c>
      <c r="Z76" s="7"/>
      <c r="AA76" s="14">
        <v>4</v>
      </c>
      <c r="AB76" s="7"/>
      <c r="AC76" s="14">
        <v>5</v>
      </c>
      <c r="AD76" s="14">
        <v>4</v>
      </c>
      <c r="AE76" s="14">
        <v>2</v>
      </c>
      <c r="AF76" s="7" t="s">
        <v>324</v>
      </c>
      <c r="AG76" s="7" t="s">
        <v>322</v>
      </c>
      <c r="AH76" s="7">
        <v>0</v>
      </c>
      <c r="AI76" s="7">
        <v>0</v>
      </c>
      <c r="AJ76" s="7">
        <v>0</v>
      </c>
      <c r="AK76" s="7">
        <v>3</v>
      </c>
      <c r="AL76" s="7">
        <v>0.22597063000000001</v>
      </c>
      <c r="AM76" s="7">
        <v>0.18</v>
      </c>
      <c r="AN76" s="7"/>
      <c r="AO76" s="7"/>
      <c r="AP76" s="7"/>
      <c r="AQ76" s="7"/>
      <c r="AR76" s="7"/>
      <c r="AS76" s="7"/>
      <c r="AT76" s="7"/>
      <c r="AU76" s="7"/>
      <c r="AV76" s="7">
        <v>0.18</v>
      </c>
      <c r="AW76" s="7"/>
      <c r="AX76" s="7"/>
      <c r="AY76" s="7">
        <v>0.16</v>
      </c>
      <c r="AZ76" s="7"/>
      <c r="BA76" s="7"/>
      <c r="BB76" s="7"/>
      <c r="BC76" s="7"/>
      <c r="BD76" s="7"/>
      <c r="BE76" s="7"/>
      <c r="BF76" s="7">
        <v>0.2</v>
      </c>
      <c r="BG76" s="7"/>
      <c r="BH76" s="7"/>
      <c r="BI76" s="7"/>
      <c r="BJ76" s="7"/>
      <c r="BK76" s="7"/>
      <c r="BL76" s="7">
        <v>27</v>
      </c>
      <c r="BM76" s="19">
        <v>0</v>
      </c>
      <c r="BN76" s="19">
        <v>0</v>
      </c>
      <c r="BO76" s="19">
        <v>0</v>
      </c>
      <c r="BP76" s="19">
        <v>0</v>
      </c>
      <c r="BQ76" s="19">
        <v>1</v>
      </c>
      <c r="BR76" s="19">
        <v>0</v>
      </c>
      <c r="BS76" s="19">
        <v>0</v>
      </c>
      <c r="BT76" s="19">
        <v>0</v>
      </c>
      <c r="BU76" s="19">
        <v>0</v>
      </c>
      <c r="BV76" s="19">
        <v>0</v>
      </c>
      <c r="BW76" s="19">
        <v>1</v>
      </c>
      <c r="BX76" s="19">
        <v>0</v>
      </c>
      <c r="BY76" s="19">
        <v>0</v>
      </c>
      <c r="BZ76" s="19">
        <v>0</v>
      </c>
      <c r="CA76" s="19">
        <v>0</v>
      </c>
      <c r="CB76" s="19">
        <v>1</v>
      </c>
      <c r="CC76" s="19">
        <v>1</v>
      </c>
      <c r="CD76" s="19">
        <v>0</v>
      </c>
      <c r="CE76" s="19">
        <v>0</v>
      </c>
    </row>
    <row r="77" spans="1:83" x14ac:dyDescent="0.2">
      <c r="A77" s="7" t="s">
        <v>325</v>
      </c>
      <c r="B77" s="7" t="s">
        <v>326</v>
      </c>
      <c r="C77" s="7" t="s">
        <v>283</v>
      </c>
      <c r="D77" s="18">
        <v>49</v>
      </c>
      <c r="E77" s="7">
        <v>39</v>
      </c>
      <c r="F77" s="7">
        <v>79</v>
      </c>
      <c r="G77" s="7" t="s">
        <v>561</v>
      </c>
      <c r="H77" s="7">
        <v>2013</v>
      </c>
      <c r="I77" s="7">
        <v>0</v>
      </c>
      <c r="J77" s="7"/>
      <c r="K77" s="7">
        <v>95.833333300000007</v>
      </c>
      <c r="L77" s="7">
        <v>1</v>
      </c>
      <c r="M77" s="7" t="s">
        <v>72</v>
      </c>
      <c r="N77" s="7">
        <v>3</v>
      </c>
      <c r="O77" s="7">
        <v>24.88</v>
      </c>
      <c r="P77" s="7">
        <v>18</v>
      </c>
      <c r="Q77" s="7">
        <v>56</v>
      </c>
      <c r="R77" s="7">
        <v>76</v>
      </c>
      <c r="S77" s="7">
        <v>302</v>
      </c>
      <c r="T77" s="7">
        <v>378</v>
      </c>
      <c r="U77" s="7">
        <v>20.105820099999999</v>
      </c>
      <c r="V77" s="7">
        <v>2</v>
      </c>
      <c r="W77" s="7">
        <v>2</v>
      </c>
      <c r="X77" s="7" t="s">
        <v>73</v>
      </c>
      <c r="Y77" s="7">
        <v>5</v>
      </c>
      <c r="Z77" s="7"/>
      <c r="AA77" s="14">
        <v>1</v>
      </c>
      <c r="AB77" s="7"/>
      <c r="AC77" s="14">
        <v>1</v>
      </c>
      <c r="AD77" s="14">
        <v>2</v>
      </c>
      <c r="AE77" s="14">
        <v>2</v>
      </c>
      <c r="AF77" s="7" t="s">
        <v>327</v>
      </c>
      <c r="AG77" s="7" t="s">
        <v>328</v>
      </c>
      <c r="AH77" s="7">
        <v>0</v>
      </c>
      <c r="AI77" s="7">
        <v>0</v>
      </c>
      <c r="AJ77" s="7"/>
      <c r="AK77" s="7">
        <v>1</v>
      </c>
      <c r="AL77" s="7">
        <v>0.29299999999999998</v>
      </c>
      <c r="AM77" s="7">
        <v>0.29299999999999998</v>
      </c>
      <c r="AN77" s="7">
        <v>0.29299999999999998</v>
      </c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>
        <v>32</v>
      </c>
      <c r="BM77" s="19">
        <v>0</v>
      </c>
      <c r="BN77" s="19">
        <v>0</v>
      </c>
      <c r="BO77" s="19">
        <v>0</v>
      </c>
      <c r="BP77" s="19">
        <v>0</v>
      </c>
      <c r="BQ77" s="19">
        <v>1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>
        <v>0</v>
      </c>
      <c r="CB77" s="19">
        <v>1</v>
      </c>
      <c r="CC77" s="19">
        <v>1</v>
      </c>
      <c r="CD77" s="19">
        <v>0</v>
      </c>
      <c r="CE77" s="19">
        <v>0</v>
      </c>
    </row>
    <row r="78" spans="1:83" x14ac:dyDescent="0.2">
      <c r="A78" s="7" t="s">
        <v>329</v>
      </c>
      <c r="B78" s="7" t="s">
        <v>330</v>
      </c>
      <c r="C78" s="7" t="s">
        <v>331</v>
      </c>
      <c r="D78" s="18" t="s">
        <v>483</v>
      </c>
      <c r="E78" s="7">
        <v>40</v>
      </c>
      <c r="F78" s="7">
        <v>80</v>
      </c>
      <c r="G78" s="7" t="s">
        <v>562</v>
      </c>
      <c r="H78" s="7">
        <v>2004</v>
      </c>
      <c r="I78" s="7">
        <v>0</v>
      </c>
      <c r="J78" s="7"/>
      <c r="K78" s="7">
        <v>62.5</v>
      </c>
      <c r="L78" s="7">
        <v>1</v>
      </c>
      <c r="M78" s="7" t="s">
        <v>72</v>
      </c>
      <c r="N78" s="7">
        <v>3</v>
      </c>
      <c r="O78" s="7">
        <v>19.63</v>
      </c>
      <c r="P78" s="7">
        <v>18</v>
      </c>
      <c r="Q78" s="7">
        <v>24</v>
      </c>
      <c r="R78" s="7">
        <v>69</v>
      </c>
      <c r="S78" s="7">
        <v>210</v>
      </c>
      <c r="T78" s="7">
        <v>279</v>
      </c>
      <c r="U78" s="7">
        <v>24.731182799999999</v>
      </c>
      <c r="V78" s="7">
        <v>2</v>
      </c>
      <c r="W78" s="7">
        <v>2</v>
      </c>
      <c r="X78" s="7" t="s">
        <v>73</v>
      </c>
      <c r="Y78" s="7">
        <v>5</v>
      </c>
      <c r="Z78" s="7"/>
      <c r="AA78" s="14">
        <v>4</v>
      </c>
      <c r="AB78" s="7"/>
      <c r="AC78" s="14">
        <v>5</v>
      </c>
      <c r="AD78" s="14">
        <v>1</v>
      </c>
      <c r="AE78" s="14">
        <v>2</v>
      </c>
      <c r="AF78" s="7" t="s">
        <v>332</v>
      </c>
      <c r="AG78" s="7" t="s">
        <v>333</v>
      </c>
      <c r="AH78" s="7">
        <v>0</v>
      </c>
      <c r="AI78" s="7">
        <v>0</v>
      </c>
      <c r="AJ78" s="7">
        <v>0</v>
      </c>
      <c r="AK78" s="7">
        <v>9</v>
      </c>
      <c r="AL78" s="7">
        <v>0.21725022999999999</v>
      </c>
      <c r="AM78" s="7">
        <v>0.15555556000000001</v>
      </c>
      <c r="AN78" s="7"/>
      <c r="AO78" s="7"/>
      <c r="AP78" s="7"/>
      <c r="AQ78" s="7"/>
      <c r="AR78" s="7"/>
      <c r="AS78" s="7"/>
      <c r="AT78" s="7">
        <v>0.21</v>
      </c>
      <c r="AU78" s="7"/>
      <c r="AV78" s="7">
        <v>0.28000000000000003</v>
      </c>
      <c r="AW78" s="7"/>
      <c r="AX78" s="7"/>
      <c r="AY78" s="7">
        <v>0.24</v>
      </c>
      <c r="AZ78" s="7"/>
      <c r="BA78" s="7"/>
      <c r="BB78" s="7">
        <v>0.06</v>
      </c>
      <c r="BC78" s="7">
        <v>0.13</v>
      </c>
      <c r="BD78" s="7"/>
      <c r="BE78" s="7"/>
      <c r="BF78" s="7">
        <v>0.09</v>
      </c>
      <c r="BG78" s="7"/>
      <c r="BH78" s="7">
        <v>0.33</v>
      </c>
      <c r="BI78" s="7"/>
      <c r="BJ78" s="7">
        <v>-0.03</v>
      </c>
      <c r="BK78" s="7">
        <v>0.09</v>
      </c>
      <c r="BL78" s="7">
        <v>60</v>
      </c>
      <c r="BM78" s="19">
        <v>0</v>
      </c>
      <c r="BN78" s="19">
        <v>0</v>
      </c>
      <c r="BO78" s="19">
        <v>0</v>
      </c>
      <c r="BP78" s="19">
        <v>0</v>
      </c>
      <c r="BQ78" s="19">
        <v>1</v>
      </c>
      <c r="BR78" s="19">
        <v>0</v>
      </c>
      <c r="BS78" s="19">
        <v>0</v>
      </c>
      <c r="BT78" s="19">
        <v>0</v>
      </c>
      <c r="BU78" s="19">
        <v>0</v>
      </c>
      <c r="BV78" s="19">
        <v>0</v>
      </c>
      <c r="BW78" s="19">
        <v>0</v>
      </c>
      <c r="BX78" s="19">
        <v>0</v>
      </c>
      <c r="BY78" s="19">
        <v>1</v>
      </c>
      <c r="BZ78" s="19">
        <v>0</v>
      </c>
      <c r="CA78" s="19">
        <v>0</v>
      </c>
      <c r="CB78" s="19">
        <v>1</v>
      </c>
      <c r="CC78" s="19">
        <v>1</v>
      </c>
      <c r="CD78" s="19">
        <v>0</v>
      </c>
      <c r="CE78" s="19">
        <v>0</v>
      </c>
    </row>
    <row r="79" spans="1:83" x14ac:dyDescent="0.2">
      <c r="A79" s="7" t="s">
        <v>329</v>
      </c>
      <c r="B79" s="7" t="s">
        <v>330</v>
      </c>
      <c r="C79" s="7" t="s">
        <v>331</v>
      </c>
      <c r="D79" s="18" t="s">
        <v>484</v>
      </c>
      <c r="E79" s="7">
        <v>40</v>
      </c>
      <c r="F79" s="7">
        <v>81</v>
      </c>
      <c r="G79" s="7" t="s">
        <v>563</v>
      </c>
      <c r="H79" s="7">
        <v>2004</v>
      </c>
      <c r="I79" s="7">
        <v>0</v>
      </c>
      <c r="J79" s="7"/>
      <c r="K79" s="7">
        <v>62.5</v>
      </c>
      <c r="L79" s="7">
        <v>1</v>
      </c>
      <c r="M79" s="7" t="s">
        <v>72</v>
      </c>
      <c r="N79" s="7">
        <v>3</v>
      </c>
      <c r="O79" s="7">
        <v>19.63</v>
      </c>
      <c r="P79" s="7">
        <v>18</v>
      </c>
      <c r="Q79" s="7">
        <v>24</v>
      </c>
      <c r="R79" s="7">
        <v>69</v>
      </c>
      <c r="S79" s="7">
        <v>210</v>
      </c>
      <c r="T79" s="7">
        <v>279</v>
      </c>
      <c r="U79" s="7">
        <v>24.731182799999999</v>
      </c>
      <c r="V79" s="7">
        <v>2</v>
      </c>
      <c r="W79" s="7">
        <v>2</v>
      </c>
      <c r="X79" s="7" t="s">
        <v>73</v>
      </c>
      <c r="Y79" s="7">
        <v>5</v>
      </c>
      <c r="Z79" s="7"/>
      <c r="AA79" s="14">
        <v>4</v>
      </c>
      <c r="AB79" s="7"/>
      <c r="AC79" s="14">
        <v>5</v>
      </c>
      <c r="AD79" s="14">
        <v>1</v>
      </c>
      <c r="AE79" s="14">
        <v>2</v>
      </c>
      <c r="AF79" s="7" t="s">
        <v>334</v>
      </c>
      <c r="AG79" s="7" t="s">
        <v>335</v>
      </c>
      <c r="AH79" s="7">
        <v>0</v>
      </c>
      <c r="AI79" s="7">
        <v>0</v>
      </c>
      <c r="AJ79" s="7">
        <v>0</v>
      </c>
      <c r="AK79" s="7">
        <v>9</v>
      </c>
      <c r="AL79" s="7">
        <v>0.18000732999999999</v>
      </c>
      <c r="AM79" s="7">
        <v>0.12888889000000001</v>
      </c>
      <c r="AN79" s="7"/>
      <c r="AO79" s="7"/>
      <c r="AP79" s="7"/>
      <c r="AQ79" s="7"/>
      <c r="AR79" s="7"/>
      <c r="AS79" s="7"/>
      <c r="AT79" s="7">
        <v>0.23</v>
      </c>
      <c r="AU79" s="7"/>
      <c r="AV79" s="7">
        <v>0.28000000000000003</v>
      </c>
      <c r="AW79" s="7"/>
      <c r="AX79" s="7"/>
      <c r="AY79" s="7">
        <v>0.31</v>
      </c>
      <c r="AZ79" s="7"/>
      <c r="BA79" s="7"/>
      <c r="BB79" s="7">
        <v>0.06</v>
      </c>
      <c r="BC79" s="7">
        <v>0.17</v>
      </c>
      <c r="BD79" s="7"/>
      <c r="BE79" s="7"/>
      <c r="BF79" s="7">
        <v>-0.23</v>
      </c>
      <c r="BG79" s="7"/>
      <c r="BH79" s="7">
        <v>0.37</v>
      </c>
      <c r="BI79" s="7"/>
      <c r="BJ79" s="7">
        <v>-0.11</v>
      </c>
      <c r="BK79" s="7">
        <v>0.08</v>
      </c>
      <c r="BL79" s="7">
        <v>60</v>
      </c>
      <c r="BM79" s="19">
        <v>0</v>
      </c>
      <c r="BN79" s="19">
        <v>0</v>
      </c>
      <c r="BO79" s="19">
        <v>0</v>
      </c>
      <c r="BP79" s="19">
        <v>0</v>
      </c>
      <c r="BQ79" s="19">
        <v>1</v>
      </c>
      <c r="BR79" s="19">
        <v>0</v>
      </c>
      <c r="BS79" s="19">
        <v>0</v>
      </c>
      <c r="BT79" s="19">
        <v>0</v>
      </c>
      <c r="BU79" s="19">
        <v>0</v>
      </c>
      <c r="BV79" s="19">
        <v>0</v>
      </c>
      <c r="BW79" s="19">
        <v>0</v>
      </c>
      <c r="BX79" s="19">
        <v>0</v>
      </c>
      <c r="BY79" s="19">
        <v>1</v>
      </c>
      <c r="BZ79" s="19">
        <v>0</v>
      </c>
      <c r="CA79" s="19">
        <v>0</v>
      </c>
      <c r="CB79" s="19">
        <v>1</v>
      </c>
      <c r="CC79" s="19">
        <v>1</v>
      </c>
      <c r="CD79" s="19">
        <v>0</v>
      </c>
      <c r="CE79" s="19">
        <v>0</v>
      </c>
    </row>
    <row r="80" spans="1:83" x14ac:dyDescent="0.2">
      <c r="A80" s="7" t="s">
        <v>329</v>
      </c>
      <c r="B80" s="7" t="s">
        <v>330</v>
      </c>
      <c r="C80" s="7" t="s">
        <v>331</v>
      </c>
      <c r="D80" s="18" t="s">
        <v>485</v>
      </c>
      <c r="E80" s="7">
        <v>40</v>
      </c>
      <c r="F80" s="7">
        <v>82</v>
      </c>
      <c r="G80" s="7" t="s">
        <v>564</v>
      </c>
      <c r="H80" s="7">
        <v>2004</v>
      </c>
      <c r="I80" s="7">
        <v>0</v>
      </c>
      <c r="J80" s="7"/>
      <c r="K80" s="7">
        <v>62.5</v>
      </c>
      <c r="L80" s="7">
        <v>1</v>
      </c>
      <c r="M80" s="7" t="s">
        <v>72</v>
      </c>
      <c r="N80" s="7">
        <v>3</v>
      </c>
      <c r="O80" s="7">
        <v>19.63</v>
      </c>
      <c r="P80" s="7">
        <v>18</v>
      </c>
      <c r="Q80" s="7">
        <v>24</v>
      </c>
      <c r="R80" s="7">
        <v>69</v>
      </c>
      <c r="S80" s="7">
        <v>210</v>
      </c>
      <c r="T80" s="7">
        <v>279</v>
      </c>
      <c r="U80" s="7">
        <v>24.731182799999999</v>
      </c>
      <c r="V80" s="7">
        <v>2</v>
      </c>
      <c r="W80" s="7">
        <v>2</v>
      </c>
      <c r="X80" s="7" t="s">
        <v>73</v>
      </c>
      <c r="Y80" s="7">
        <v>5</v>
      </c>
      <c r="Z80" s="7"/>
      <c r="AA80" s="14">
        <v>4</v>
      </c>
      <c r="AB80" s="7"/>
      <c r="AC80" s="14">
        <v>5</v>
      </c>
      <c r="AD80" s="14">
        <v>1</v>
      </c>
      <c r="AE80" s="14">
        <v>2</v>
      </c>
      <c r="AF80" s="7" t="s">
        <v>336</v>
      </c>
      <c r="AG80" s="7" t="s">
        <v>335</v>
      </c>
      <c r="AH80" s="7">
        <v>0</v>
      </c>
      <c r="AI80" s="7">
        <v>0</v>
      </c>
      <c r="AJ80" s="7">
        <v>0</v>
      </c>
      <c r="AK80" s="7">
        <v>9</v>
      </c>
      <c r="AL80" s="7">
        <v>0.44070759999999998</v>
      </c>
      <c r="AM80" s="7">
        <v>0.31555556000000001</v>
      </c>
      <c r="AN80" s="7"/>
      <c r="AO80" s="7"/>
      <c r="AP80" s="7"/>
      <c r="AQ80" s="7"/>
      <c r="AR80" s="7"/>
      <c r="AS80" s="7"/>
      <c r="AT80" s="7">
        <v>0.39</v>
      </c>
      <c r="AU80" s="7"/>
      <c r="AV80" s="7">
        <v>0.4</v>
      </c>
      <c r="AW80" s="7"/>
      <c r="AX80" s="7"/>
      <c r="AY80" s="7">
        <v>0.5</v>
      </c>
      <c r="AZ80" s="7"/>
      <c r="BA80" s="7"/>
      <c r="BB80" s="7">
        <v>0.13</v>
      </c>
      <c r="BC80" s="7">
        <v>0.32</v>
      </c>
      <c r="BD80" s="7"/>
      <c r="BE80" s="7"/>
      <c r="BF80" s="7">
        <v>0.38</v>
      </c>
      <c r="BG80" s="7"/>
      <c r="BH80" s="7">
        <v>0.38</v>
      </c>
      <c r="BI80" s="7"/>
      <c r="BJ80" s="7">
        <v>0.06</v>
      </c>
      <c r="BK80" s="7">
        <v>0.28000000000000003</v>
      </c>
      <c r="BL80" s="7">
        <v>60</v>
      </c>
      <c r="BM80" s="19">
        <v>0</v>
      </c>
      <c r="BN80" s="19">
        <v>0</v>
      </c>
      <c r="BO80" s="19">
        <v>0</v>
      </c>
      <c r="BP80" s="19">
        <v>0</v>
      </c>
      <c r="BQ80" s="19">
        <v>1</v>
      </c>
      <c r="BR80" s="19">
        <v>0</v>
      </c>
      <c r="BS80" s="19">
        <v>0</v>
      </c>
      <c r="BT80" s="19">
        <v>0</v>
      </c>
      <c r="BU80" s="19">
        <v>0</v>
      </c>
      <c r="BV80" s="19">
        <v>0</v>
      </c>
      <c r="BW80" s="19">
        <v>0</v>
      </c>
      <c r="BX80" s="19">
        <v>0</v>
      </c>
      <c r="BY80" s="19">
        <v>1</v>
      </c>
      <c r="BZ80" s="19">
        <v>0</v>
      </c>
      <c r="CA80" s="19">
        <v>0</v>
      </c>
      <c r="CB80" s="19">
        <v>1</v>
      </c>
      <c r="CC80" s="19">
        <v>1</v>
      </c>
      <c r="CD80" s="19">
        <v>0</v>
      </c>
      <c r="CE80" s="19">
        <v>0</v>
      </c>
    </row>
    <row r="81" spans="1:83" x14ac:dyDescent="0.2">
      <c r="A81" s="7" t="s">
        <v>337</v>
      </c>
      <c r="B81" s="7" t="s">
        <v>338</v>
      </c>
      <c r="C81" s="7" t="s">
        <v>283</v>
      </c>
      <c r="D81" s="18">
        <v>51</v>
      </c>
      <c r="E81" s="7">
        <v>41</v>
      </c>
      <c r="F81" s="7">
        <v>83</v>
      </c>
      <c r="G81" s="7" t="s">
        <v>565</v>
      </c>
      <c r="H81" s="7">
        <v>2005</v>
      </c>
      <c r="I81" s="7">
        <v>0</v>
      </c>
      <c r="J81" s="7"/>
      <c r="K81" s="7">
        <v>95.833333300000007</v>
      </c>
      <c r="L81" s="7">
        <v>1</v>
      </c>
      <c r="M81" s="7" t="s">
        <v>72</v>
      </c>
      <c r="N81" s="7">
        <v>3</v>
      </c>
      <c r="O81" s="7">
        <v>20.92</v>
      </c>
      <c r="P81" s="7">
        <v>18</v>
      </c>
      <c r="Q81" s="7">
        <v>34</v>
      </c>
      <c r="R81" s="7">
        <v>172</v>
      </c>
      <c r="S81" s="7">
        <v>143</v>
      </c>
      <c r="T81" s="7">
        <v>315</v>
      </c>
      <c r="U81" s="7">
        <v>54.603174600000003</v>
      </c>
      <c r="V81" s="7">
        <v>4</v>
      </c>
      <c r="W81" s="7">
        <v>2</v>
      </c>
      <c r="X81" s="7" t="s">
        <v>73</v>
      </c>
      <c r="Y81" s="7">
        <v>1</v>
      </c>
      <c r="Z81" s="7"/>
      <c r="AA81" s="14">
        <v>1</v>
      </c>
      <c r="AB81" s="7"/>
      <c r="AC81" s="14">
        <v>1</v>
      </c>
      <c r="AD81" s="14">
        <v>2</v>
      </c>
      <c r="AE81" s="14">
        <v>1</v>
      </c>
      <c r="AF81" s="7" t="s">
        <v>83</v>
      </c>
      <c r="AG81" s="7" t="s">
        <v>108</v>
      </c>
      <c r="AH81" s="7">
        <v>0</v>
      </c>
      <c r="AI81" s="7">
        <v>0</v>
      </c>
      <c r="AJ81" s="7"/>
      <c r="AK81" s="7">
        <v>1</v>
      </c>
      <c r="AL81" s="7">
        <v>0.17</v>
      </c>
      <c r="AM81" s="7">
        <v>0.17</v>
      </c>
      <c r="AN81" s="7">
        <v>0.17</v>
      </c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>
        <v>70</v>
      </c>
      <c r="BM81" s="19">
        <v>0</v>
      </c>
      <c r="BN81" s="19">
        <v>0</v>
      </c>
      <c r="BO81" s="19">
        <v>0</v>
      </c>
      <c r="BP81" s="19">
        <v>0</v>
      </c>
      <c r="BQ81" s="19">
        <v>1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  <c r="BW81" s="19">
        <v>0</v>
      </c>
      <c r="BX81" s="19">
        <v>0</v>
      </c>
      <c r="BY81" s="19">
        <v>0</v>
      </c>
      <c r="BZ81" s="19">
        <v>0</v>
      </c>
      <c r="CA81" s="19">
        <v>0</v>
      </c>
      <c r="CB81" s="19">
        <v>1</v>
      </c>
      <c r="CC81" s="19">
        <v>0</v>
      </c>
      <c r="CD81" s="19">
        <v>0</v>
      </c>
      <c r="CE81" s="19">
        <v>0</v>
      </c>
    </row>
    <row r="82" spans="1:83" x14ac:dyDescent="0.2">
      <c r="A82" s="7" t="s">
        <v>214</v>
      </c>
      <c r="B82" s="7" t="s">
        <v>215</v>
      </c>
      <c r="C82" s="7" t="s">
        <v>216</v>
      </c>
      <c r="D82" s="18">
        <v>52</v>
      </c>
      <c r="E82" s="7">
        <v>42</v>
      </c>
      <c r="F82" s="7">
        <v>84</v>
      </c>
      <c r="G82" s="7" t="s">
        <v>566</v>
      </c>
      <c r="H82" s="7">
        <v>2018</v>
      </c>
      <c r="I82" s="7">
        <v>1</v>
      </c>
      <c r="J82" s="7"/>
      <c r="K82" s="7">
        <v>87.5</v>
      </c>
      <c r="L82" s="7">
        <v>2</v>
      </c>
      <c r="M82" s="7" t="s">
        <v>92</v>
      </c>
      <c r="N82" s="7">
        <v>4</v>
      </c>
      <c r="O82" s="19">
        <v>15.78</v>
      </c>
      <c r="P82" s="7">
        <v>13</v>
      </c>
      <c r="Q82" s="7">
        <v>19</v>
      </c>
      <c r="R82" s="7">
        <v>314</v>
      </c>
      <c r="S82" s="7">
        <v>255</v>
      </c>
      <c r="T82" s="7">
        <v>571</v>
      </c>
      <c r="U82" s="7">
        <v>54.991243400000002</v>
      </c>
      <c r="V82" s="7">
        <v>4</v>
      </c>
      <c r="W82" s="7">
        <v>6</v>
      </c>
      <c r="X82" s="7" t="s">
        <v>66</v>
      </c>
      <c r="Y82" s="7">
        <v>7</v>
      </c>
      <c r="Z82" s="7">
        <v>4</v>
      </c>
      <c r="AA82" s="7">
        <v>6</v>
      </c>
      <c r="AB82" s="7"/>
      <c r="AC82" s="7">
        <v>6</v>
      </c>
      <c r="AD82" s="7">
        <v>4</v>
      </c>
      <c r="AE82" s="7">
        <v>4</v>
      </c>
      <c r="AF82" s="7" t="s">
        <v>217</v>
      </c>
      <c r="AG82" s="7" t="s">
        <v>218</v>
      </c>
      <c r="AH82" s="7">
        <v>0</v>
      </c>
      <c r="AI82" s="7">
        <v>0</v>
      </c>
      <c r="AJ82" s="7">
        <v>1</v>
      </c>
      <c r="AK82" s="7">
        <v>3</v>
      </c>
      <c r="AL82" s="7">
        <v>0.49378767000000001</v>
      </c>
      <c r="AM82" s="19">
        <v>0.39</v>
      </c>
      <c r="AN82" s="19"/>
      <c r="AO82" s="19">
        <v>0.43</v>
      </c>
      <c r="AP82" s="19">
        <v>0.33</v>
      </c>
      <c r="AQ82" s="19">
        <v>0.42</v>
      </c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21">
        <v>28</v>
      </c>
      <c r="BM82" s="19">
        <v>1</v>
      </c>
      <c r="BN82" s="19">
        <v>0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1</v>
      </c>
      <c r="BV82" s="19">
        <v>0</v>
      </c>
      <c r="BW82" s="19">
        <v>1</v>
      </c>
      <c r="BX82" s="19">
        <v>0</v>
      </c>
      <c r="BY82" s="19">
        <v>0</v>
      </c>
      <c r="BZ82" s="19">
        <v>0</v>
      </c>
      <c r="CA82" s="19">
        <v>0</v>
      </c>
      <c r="CB82" s="19">
        <v>0</v>
      </c>
      <c r="CC82" s="19">
        <v>0</v>
      </c>
      <c r="CD82" s="19">
        <v>0</v>
      </c>
      <c r="CE82" s="1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941E-9D84-6443-ACEC-E236FA509EDA}">
  <dimension ref="A1:CF85"/>
  <sheetViews>
    <sheetView topLeftCell="C35" workbookViewId="0">
      <selection activeCell="AD33" activeCellId="3" sqref="AD23 AD25 AD28:AD32 AD33"/>
    </sheetView>
  </sheetViews>
  <sheetFormatPr baseColWidth="10" defaultRowHeight="16" x14ac:dyDescent="0.2"/>
  <cols>
    <col min="3" max="3" width="35" customWidth="1"/>
    <col min="4" max="4" width="10.83203125" style="6"/>
    <col min="32" max="32" width="54" customWidth="1"/>
  </cols>
  <sheetData>
    <row r="1" spans="1:84" x14ac:dyDescent="0.2">
      <c r="A1" s="1" t="s">
        <v>0</v>
      </c>
      <c r="B1" s="1" t="s">
        <v>1</v>
      </c>
      <c r="C1" s="1" t="s">
        <v>2</v>
      </c>
      <c r="D1" s="1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486</v>
      </c>
      <c r="L1" s="1" t="s">
        <v>10</v>
      </c>
      <c r="M1" s="1" t="s">
        <v>11</v>
      </c>
      <c r="N1" s="1" t="s">
        <v>12</v>
      </c>
      <c r="O1" s="2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442</v>
      </c>
      <c r="AM1" s="1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1" t="s">
        <v>61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</row>
    <row r="2" spans="1:84" x14ac:dyDescent="0.2">
      <c r="A2" t="s">
        <v>62</v>
      </c>
      <c r="B2" t="s">
        <v>63</v>
      </c>
      <c r="C2" s="3" t="s">
        <v>64</v>
      </c>
      <c r="D2" s="6">
        <v>1</v>
      </c>
      <c r="E2">
        <v>1</v>
      </c>
      <c r="F2">
        <v>1</v>
      </c>
      <c r="G2" t="s">
        <v>487</v>
      </c>
      <c r="H2">
        <v>2014</v>
      </c>
      <c r="I2">
        <v>1</v>
      </c>
      <c r="K2">
        <f>(100-(COUNT(AN2:BK2)/24)*100)</f>
        <v>16.666666666666657</v>
      </c>
      <c r="L2">
        <v>1</v>
      </c>
      <c r="M2" t="s">
        <v>65</v>
      </c>
      <c r="N2">
        <v>2</v>
      </c>
      <c r="O2" s="4">
        <v>33.17</v>
      </c>
      <c r="R2">
        <v>0</v>
      </c>
      <c r="S2">
        <v>150</v>
      </c>
      <c r="T2">
        <v>150</v>
      </c>
      <c r="U2">
        <f>R2/T2*100</f>
        <v>0</v>
      </c>
      <c r="V2">
        <v>1</v>
      </c>
      <c r="W2">
        <v>2</v>
      </c>
      <c r="X2" t="s">
        <v>66</v>
      </c>
      <c r="Y2">
        <v>7</v>
      </c>
      <c r="AA2">
        <v>7</v>
      </c>
      <c r="AC2">
        <v>3</v>
      </c>
      <c r="AD2">
        <v>1</v>
      </c>
      <c r="AE2">
        <v>1</v>
      </c>
      <c r="AF2" t="s">
        <v>67</v>
      </c>
      <c r="AG2" t="s">
        <v>68</v>
      </c>
      <c r="AH2">
        <v>0</v>
      </c>
      <c r="AI2">
        <v>0</v>
      </c>
      <c r="AJ2">
        <v>0</v>
      </c>
      <c r="AK2">
        <f>COUNT(AT2:BK2)</f>
        <v>15</v>
      </c>
      <c r="AL2" s="9">
        <v>0.82331803999999997</v>
      </c>
      <c r="AM2" s="4">
        <f>AVERAGE(AT2:BK2)</f>
        <v>0.57553333333333323</v>
      </c>
      <c r="AN2" s="4"/>
      <c r="AO2" s="4">
        <v>0.89</v>
      </c>
      <c r="AP2" s="4">
        <v>0.92</v>
      </c>
      <c r="AQ2" s="4">
        <v>0.36</v>
      </c>
      <c r="AR2" s="4">
        <v>0.2</v>
      </c>
      <c r="AS2" s="4">
        <v>0.25</v>
      </c>
      <c r="AT2" s="4">
        <v>0.60899999999999999</v>
      </c>
      <c r="AU2" s="4">
        <v>0.25800000000000001</v>
      </c>
      <c r="AV2" s="4">
        <v>0.76100000000000001</v>
      </c>
      <c r="AW2" s="4">
        <v>0.79200000000000004</v>
      </c>
      <c r="AX2" s="4">
        <v>0.56899999999999995</v>
      </c>
      <c r="AY2" s="4">
        <v>0.77700000000000002</v>
      </c>
      <c r="AZ2" s="4"/>
      <c r="BA2" s="4">
        <v>0.61099999999999999</v>
      </c>
      <c r="BB2" s="4">
        <v>0.67500000000000004</v>
      </c>
      <c r="BC2" s="4">
        <v>0.83399999999999996</v>
      </c>
      <c r="BD2" s="4">
        <v>0.70099999999999996</v>
      </c>
      <c r="BE2" s="4"/>
      <c r="BF2" s="4">
        <v>0.78100000000000003</v>
      </c>
      <c r="BG2" s="4"/>
      <c r="BH2" s="4">
        <v>0.39400000000000002</v>
      </c>
      <c r="BI2" s="4">
        <v>0.63400000000000001</v>
      </c>
      <c r="BJ2" s="4">
        <v>0.06</v>
      </c>
      <c r="BK2" s="4">
        <v>0.17699999999999999</v>
      </c>
      <c r="BL2" t="s">
        <v>69</v>
      </c>
      <c r="BM2" s="4">
        <v>0</v>
      </c>
      <c r="BN2" s="4">
        <v>0</v>
      </c>
      <c r="BO2" s="4">
        <v>1</v>
      </c>
      <c r="BP2" s="4">
        <v>0</v>
      </c>
      <c r="BQ2" s="4">
        <v>1</v>
      </c>
      <c r="BR2" s="4">
        <v>0</v>
      </c>
      <c r="BS2" s="4">
        <v>0</v>
      </c>
      <c r="BT2" s="4">
        <v>0</v>
      </c>
      <c r="BU2" s="4">
        <v>0</v>
      </c>
      <c r="BV2" s="4">
        <v>0</v>
      </c>
      <c r="BW2" s="4">
        <v>0</v>
      </c>
      <c r="BX2" s="4">
        <v>0</v>
      </c>
      <c r="BY2" s="4">
        <v>0</v>
      </c>
      <c r="BZ2" s="4">
        <v>0</v>
      </c>
      <c r="CA2" s="4">
        <v>1</v>
      </c>
      <c r="CB2" s="4">
        <v>0</v>
      </c>
      <c r="CC2" s="4">
        <v>0</v>
      </c>
      <c r="CD2" s="4">
        <v>0</v>
      </c>
      <c r="CE2" s="4">
        <v>0</v>
      </c>
      <c r="CF2" s="4">
        <v>1</v>
      </c>
    </row>
    <row r="3" spans="1:84" x14ac:dyDescent="0.2">
      <c r="B3" t="s">
        <v>70</v>
      </c>
      <c r="C3" t="s">
        <v>71</v>
      </c>
      <c r="D3" s="6">
        <v>3</v>
      </c>
      <c r="E3">
        <v>2</v>
      </c>
      <c r="F3">
        <v>2</v>
      </c>
      <c r="G3" t="s">
        <v>488</v>
      </c>
      <c r="H3">
        <v>2007</v>
      </c>
      <c r="I3">
        <v>1</v>
      </c>
      <c r="K3">
        <f t="shared" ref="K3:K66" si="0">(100-(COUNT(AN3:BK3)/24)*100)</f>
        <v>83.333333333333343</v>
      </c>
      <c r="L3">
        <v>1</v>
      </c>
      <c r="M3" t="s">
        <v>72</v>
      </c>
      <c r="N3">
        <v>3</v>
      </c>
      <c r="O3" s="4">
        <v>19.3</v>
      </c>
      <c r="P3">
        <v>17</v>
      </c>
      <c r="Q3">
        <v>51</v>
      </c>
      <c r="R3">
        <v>0</v>
      </c>
      <c r="S3">
        <v>382</v>
      </c>
      <c r="T3">
        <v>382</v>
      </c>
      <c r="U3">
        <f t="shared" ref="U3:U27" si="1">R3/T3*100</f>
        <v>0</v>
      </c>
      <c r="V3">
        <v>1</v>
      </c>
      <c r="W3">
        <v>2</v>
      </c>
      <c r="X3" t="s">
        <v>73</v>
      </c>
      <c r="Y3">
        <v>1</v>
      </c>
      <c r="AA3">
        <v>5</v>
      </c>
      <c r="AC3">
        <v>5</v>
      </c>
      <c r="AD3">
        <v>1</v>
      </c>
      <c r="AE3">
        <v>1</v>
      </c>
      <c r="AF3" t="s">
        <v>74</v>
      </c>
      <c r="AG3" t="s">
        <v>75</v>
      </c>
      <c r="AH3">
        <v>0</v>
      </c>
      <c r="AI3">
        <v>0</v>
      </c>
      <c r="AJ3">
        <v>0</v>
      </c>
      <c r="AK3">
        <f t="shared" ref="AK3:AK23" si="2">COUNT(AT3:BK3)</f>
        <v>4</v>
      </c>
      <c r="AL3">
        <v>0.51149979000000001</v>
      </c>
      <c r="AM3" s="4">
        <f>AVERAGE(AT3:BK3)</f>
        <v>0.39250000000000002</v>
      </c>
      <c r="AN3" s="4"/>
      <c r="AO3" s="4"/>
      <c r="AP3" s="4"/>
      <c r="AQ3" s="4"/>
      <c r="AR3" s="4"/>
      <c r="AS3" s="4"/>
      <c r="AT3" s="4"/>
      <c r="AU3" s="4"/>
      <c r="AV3" s="4">
        <v>0.35</v>
      </c>
      <c r="AW3" s="4"/>
      <c r="AX3" s="4"/>
      <c r="AY3" s="4">
        <v>0.49</v>
      </c>
      <c r="AZ3" s="4"/>
      <c r="BA3" s="4"/>
      <c r="BB3" s="4"/>
      <c r="BC3" s="4"/>
      <c r="BD3" s="4"/>
      <c r="BE3" s="4"/>
      <c r="BF3" s="4">
        <v>0.39</v>
      </c>
      <c r="BG3" s="4"/>
      <c r="BH3" s="4">
        <v>0.34</v>
      </c>
      <c r="BI3" s="4"/>
      <c r="BJ3" s="4"/>
      <c r="BK3" s="4"/>
      <c r="BL3">
        <v>83</v>
      </c>
      <c r="BM3" s="4">
        <v>0</v>
      </c>
      <c r="BN3" s="4">
        <v>0</v>
      </c>
      <c r="BO3" s="4">
        <v>1</v>
      </c>
      <c r="BP3" s="4">
        <v>0</v>
      </c>
      <c r="BQ3" s="4">
        <v>1</v>
      </c>
      <c r="BR3" s="4">
        <v>0</v>
      </c>
      <c r="BS3" s="4">
        <v>0</v>
      </c>
      <c r="BT3" s="4">
        <v>0</v>
      </c>
      <c r="BU3" s="4">
        <v>0</v>
      </c>
      <c r="BV3" s="4">
        <v>0</v>
      </c>
      <c r="BW3" s="4">
        <v>0</v>
      </c>
      <c r="BX3" s="4">
        <v>0</v>
      </c>
      <c r="BY3" s="4">
        <v>0</v>
      </c>
      <c r="BZ3" s="4">
        <v>0</v>
      </c>
      <c r="CA3" s="4">
        <v>0</v>
      </c>
      <c r="CB3" s="4">
        <v>1</v>
      </c>
      <c r="CC3" s="4">
        <v>0</v>
      </c>
      <c r="CD3" s="4">
        <v>0</v>
      </c>
      <c r="CE3" s="4">
        <v>0</v>
      </c>
      <c r="CF3" s="4">
        <v>1</v>
      </c>
    </row>
    <row r="4" spans="1:84" x14ac:dyDescent="0.2">
      <c r="B4" t="s">
        <v>76</v>
      </c>
      <c r="C4" t="s">
        <v>77</v>
      </c>
      <c r="D4" s="6">
        <v>4</v>
      </c>
      <c r="E4">
        <v>3</v>
      </c>
      <c r="F4">
        <v>3</v>
      </c>
      <c r="G4" t="s">
        <v>489</v>
      </c>
      <c r="H4">
        <v>2013</v>
      </c>
      <c r="I4">
        <v>1</v>
      </c>
      <c r="K4">
        <f t="shared" si="0"/>
        <v>37.5</v>
      </c>
      <c r="L4">
        <v>1</v>
      </c>
      <c r="M4" t="s">
        <v>78</v>
      </c>
      <c r="N4">
        <v>4</v>
      </c>
      <c r="O4" s="4">
        <v>40.299999999999997</v>
      </c>
      <c r="P4">
        <v>18</v>
      </c>
      <c r="Q4">
        <v>67</v>
      </c>
      <c r="R4">
        <v>28</v>
      </c>
      <c r="S4">
        <v>78</v>
      </c>
      <c r="T4">
        <v>106</v>
      </c>
      <c r="U4">
        <f t="shared" si="1"/>
        <v>26.415094339622641</v>
      </c>
      <c r="V4">
        <v>2</v>
      </c>
      <c r="W4">
        <v>3</v>
      </c>
      <c r="X4" t="s">
        <v>66</v>
      </c>
      <c r="Y4">
        <v>7</v>
      </c>
      <c r="AA4">
        <v>5</v>
      </c>
      <c r="AC4">
        <v>4</v>
      </c>
      <c r="AD4">
        <v>1</v>
      </c>
      <c r="AE4">
        <v>1</v>
      </c>
      <c r="AF4" t="s">
        <v>67</v>
      </c>
      <c r="AG4" t="s">
        <v>79</v>
      </c>
      <c r="AH4">
        <v>0</v>
      </c>
      <c r="AI4">
        <v>0</v>
      </c>
      <c r="AJ4">
        <v>0</v>
      </c>
      <c r="AK4">
        <f t="shared" si="2"/>
        <v>15</v>
      </c>
      <c r="AL4">
        <v>0.65159469999999997</v>
      </c>
      <c r="AM4" s="4">
        <f>AVERAGE(AT4:BK4)</f>
        <v>0.45533333333333326</v>
      </c>
      <c r="AN4" s="4"/>
      <c r="AO4" s="4"/>
      <c r="AP4" s="4"/>
      <c r="AQ4" s="4"/>
      <c r="AR4" s="4"/>
      <c r="AS4" s="4"/>
      <c r="AT4" s="4">
        <v>0.69</v>
      </c>
      <c r="AU4" s="4">
        <v>0.32</v>
      </c>
      <c r="AV4" s="4">
        <v>0.56000000000000005</v>
      </c>
      <c r="AW4" s="4">
        <v>0.5</v>
      </c>
      <c r="AX4" s="4">
        <v>0.57999999999999996</v>
      </c>
      <c r="AY4" s="4">
        <v>0.46</v>
      </c>
      <c r="AZ4" s="4"/>
      <c r="BA4" s="4">
        <v>0.36</v>
      </c>
      <c r="BB4" s="4">
        <v>0.5</v>
      </c>
      <c r="BC4" s="4">
        <v>0.44</v>
      </c>
      <c r="BD4" s="4">
        <v>0.42</v>
      </c>
      <c r="BE4" s="4"/>
      <c r="BF4" s="4">
        <v>0.42</v>
      </c>
      <c r="BG4" s="4"/>
      <c r="BH4" s="4">
        <v>0.43</v>
      </c>
      <c r="BI4" s="4">
        <v>0.41</v>
      </c>
      <c r="BJ4" s="4">
        <v>0.52</v>
      </c>
      <c r="BK4" s="4">
        <v>0.22</v>
      </c>
      <c r="BL4">
        <v>119</v>
      </c>
      <c r="BM4" s="4">
        <v>0</v>
      </c>
      <c r="BN4" s="4">
        <v>1</v>
      </c>
      <c r="BO4" s="4">
        <v>1</v>
      </c>
      <c r="BP4" s="4">
        <v>0</v>
      </c>
      <c r="BQ4" s="4">
        <v>0</v>
      </c>
      <c r="BR4" s="4">
        <v>1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1</v>
      </c>
    </row>
    <row r="5" spans="1:84" x14ac:dyDescent="0.2">
      <c r="B5" t="s">
        <v>80</v>
      </c>
      <c r="C5" t="s">
        <v>81</v>
      </c>
      <c r="D5" s="6">
        <v>5</v>
      </c>
      <c r="E5">
        <v>4</v>
      </c>
      <c r="F5">
        <v>4</v>
      </c>
      <c r="G5" t="s">
        <v>490</v>
      </c>
      <c r="H5">
        <v>2015</v>
      </c>
      <c r="I5">
        <v>1</v>
      </c>
      <c r="K5">
        <f t="shared" si="0"/>
        <v>79.166666666666657</v>
      </c>
      <c r="L5">
        <v>1</v>
      </c>
      <c r="M5" t="s">
        <v>72</v>
      </c>
      <c r="N5">
        <v>3</v>
      </c>
      <c r="O5" s="4">
        <v>41.24</v>
      </c>
      <c r="R5">
        <v>106</v>
      </c>
      <c r="S5">
        <v>0</v>
      </c>
      <c r="T5">
        <v>106</v>
      </c>
      <c r="U5">
        <f t="shared" si="1"/>
        <v>100</v>
      </c>
      <c r="V5">
        <v>5</v>
      </c>
      <c r="W5">
        <v>3</v>
      </c>
      <c r="X5" t="s">
        <v>73</v>
      </c>
      <c r="Y5">
        <v>1</v>
      </c>
      <c r="AA5">
        <v>3</v>
      </c>
      <c r="AB5" t="s">
        <v>82</v>
      </c>
      <c r="AC5">
        <v>3</v>
      </c>
      <c r="AD5">
        <v>2</v>
      </c>
      <c r="AE5">
        <v>1</v>
      </c>
      <c r="AF5" t="s">
        <v>83</v>
      </c>
      <c r="AG5" t="s">
        <v>84</v>
      </c>
      <c r="AH5">
        <v>0</v>
      </c>
      <c r="AI5">
        <v>1</v>
      </c>
      <c r="AJ5">
        <v>1</v>
      </c>
      <c r="AK5">
        <f>COUNT(AO5:AS5)</f>
        <v>5</v>
      </c>
      <c r="AL5">
        <v>0.51516308</v>
      </c>
      <c r="AM5" s="4">
        <f>AVERAGE(AO5:AS5)</f>
        <v>0.38600000000000001</v>
      </c>
      <c r="AN5" s="4"/>
      <c r="AO5" s="4">
        <v>0.47</v>
      </c>
      <c r="AP5" s="4">
        <v>0.41</v>
      </c>
      <c r="AQ5" s="4">
        <v>0.15</v>
      </c>
      <c r="AR5" s="4">
        <v>0.34</v>
      </c>
      <c r="AS5" s="4">
        <v>0.56000000000000005</v>
      </c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>
        <v>9</v>
      </c>
      <c r="BM5" s="4">
        <v>0</v>
      </c>
      <c r="BN5" s="4">
        <v>1</v>
      </c>
      <c r="BO5" s="4">
        <v>7</v>
      </c>
      <c r="BP5" s="4">
        <v>1</v>
      </c>
      <c r="BQ5" s="4">
        <v>0</v>
      </c>
      <c r="BR5" s="4">
        <v>1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0</v>
      </c>
      <c r="BY5" s="4">
        <v>0</v>
      </c>
      <c r="BZ5" s="4">
        <v>0</v>
      </c>
      <c r="CA5" s="4">
        <v>0</v>
      </c>
      <c r="CB5" s="4">
        <v>1</v>
      </c>
      <c r="CC5" s="4">
        <v>0</v>
      </c>
      <c r="CD5" s="4">
        <v>0</v>
      </c>
      <c r="CE5" s="4">
        <v>0</v>
      </c>
      <c r="CF5" s="4">
        <v>0</v>
      </c>
    </row>
    <row r="6" spans="1:84" x14ac:dyDescent="0.2">
      <c r="A6" s="1"/>
      <c r="B6" t="s">
        <v>85</v>
      </c>
      <c r="C6" t="s">
        <v>86</v>
      </c>
      <c r="D6" s="6">
        <v>6</v>
      </c>
      <c r="E6">
        <v>5</v>
      </c>
      <c r="F6">
        <v>5</v>
      </c>
      <c r="G6" t="s">
        <v>491</v>
      </c>
      <c r="H6">
        <v>2017</v>
      </c>
      <c r="I6">
        <v>1</v>
      </c>
      <c r="K6">
        <f t="shared" si="0"/>
        <v>25</v>
      </c>
      <c r="L6">
        <v>1</v>
      </c>
      <c r="M6" t="s">
        <v>87</v>
      </c>
      <c r="N6">
        <v>1</v>
      </c>
      <c r="O6" s="4">
        <v>34.99</v>
      </c>
      <c r="P6">
        <v>18</v>
      </c>
      <c r="Q6">
        <v>60</v>
      </c>
      <c r="R6">
        <v>208</v>
      </c>
      <c r="S6">
        <v>0</v>
      </c>
      <c r="T6">
        <v>208</v>
      </c>
      <c r="U6">
        <f t="shared" si="1"/>
        <v>100</v>
      </c>
      <c r="V6">
        <v>5</v>
      </c>
      <c r="W6">
        <v>4</v>
      </c>
      <c r="X6" t="s">
        <v>73</v>
      </c>
      <c r="Y6">
        <v>1</v>
      </c>
      <c r="AA6">
        <v>5</v>
      </c>
      <c r="AC6">
        <v>2</v>
      </c>
      <c r="AD6">
        <v>2</v>
      </c>
      <c r="AE6">
        <v>1</v>
      </c>
      <c r="AF6" t="s">
        <v>83</v>
      </c>
      <c r="AG6" t="s">
        <v>88</v>
      </c>
      <c r="AH6">
        <v>0</v>
      </c>
      <c r="AI6">
        <v>1</v>
      </c>
      <c r="AJ6">
        <v>0</v>
      </c>
      <c r="AK6">
        <f t="shared" si="2"/>
        <v>18</v>
      </c>
      <c r="AL6">
        <v>0.24640646999999999</v>
      </c>
      <c r="AM6" s="4">
        <f>AVERAGE(AT6:BK6)</f>
        <v>0.17077777777777781</v>
      </c>
      <c r="AN6" s="4"/>
      <c r="AO6" s="4"/>
      <c r="AP6" s="4"/>
      <c r="AQ6" s="4"/>
      <c r="AR6" s="4"/>
      <c r="AS6" s="4"/>
      <c r="AT6" s="4">
        <v>4.7E-2</v>
      </c>
      <c r="AU6" s="4">
        <v>0.28399999999999997</v>
      </c>
      <c r="AV6" s="4">
        <v>0.28199999999999997</v>
      </c>
      <c r="AW6" s="4">
        <v>0.20799999999999999</v>
      </c>
      <c r="AX6" s="4">
        <v>0.159</v>
      </c>
      <c r="AY6" s="4">
        <v>0.253</v>
      </c>
      <c r="AZ6" s="4">
        <v>0.20300000000000001</v>
      </c>
      <c r="BA6" s="4">
        <v>0.19</v>
      </c>
      <c r="BB6" s="4">
        <v>3.9E-2</v>
      </c>
      <c r="BC6" s="4">
        <v>0.19700000000000001</v>
      </c>
      <c r="BD6" s="4">
        <v>0.191</v>
      </c>
      <c r="BE6" s="4">
        <v>0.115</v>
      </c>
      <c r="BF6" s="4">
        <v>0.22900000000000001</v>
      </c>
      <c r="BG6" s="4">
        <v>0.253</v>
      </c>
      <c r="BH6" s="4">
        <v>0.115</v>
      </c>
      <c r="BI6" s="4">
        <v>-8.1000000000000003E-2</v>
      </c>
      <c r="BJ6" s="4">
        <v>0.13100000000000001</v>
      </c>
      <c r="BK6" s="4">
        <v>0.25900000000000001</v>
      </c>
      <c r="BL6" t="s">
        <v>89</v>
      </c>
      <c r="BM6" s="4">
        <v>0</v>
      </c>
      <c r="BN6" s="4">
        <v>1</v>
      </c>
      <c r="BO6" s="4">
        <v>1</v>
      </c>
      <c r="BP6" s="4">
        <v>0</v>
      </c>
      <c r="BQ6" s="4">
        <v>0</v>
      </c>
      <c r="BR6" s="4">
        <v>0</v>
      </c>
      <c r="BS6" s="4">
        <v>1</v>
      </c>
      <c r="BT6" s="4">
        <v>0</v>
      </c>
      <c r="BU6" s="4">
        <v>0</v>
      </c>
      <c r="BV6" s="4">
        <v>0</v>
      </c>
      <c r="BW6" s="4">
        <v>0</v>
      </c>
      <c r="BX6" s="4">
        <v>0</v>
      </c>
      <c r="BY6" s="4">
        <v>0</v>
      </c>
      <c r="BZ6" s="4">
        <v>1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</row>
    <row r="7" spans="1:84" x14ac:dyDescent="0.2">
      <c r="B7" t="s">
        <v>90</v>
      </c>
      <c r="C7" t="s">
        <v>91</v>
      </c>
      <c r="D7" s="6">
        <v>7</v>
      </c>
      <c r="E7">
        <v>6</v>
      </c>
      <c r="F7">
        <v>6</v>
      </c>
      <c r="G7" t="s">
        <v>492</v>
      </c>
      <c r="H7">
        <v>2016</v>
      </c>
      <c r="I7">
        <v>1</v>
      </c>
      <c r="K7">
        <f t="shared" si="0"/>
        <v>16.666666666666657</v>
      </c>
      <c r="L7">
        <v>1</v>
      </c>
      <c r="M7" t="s">
        <v>92</v>
      </c>
      <c r="N7">
        <v>4</v>
      </c>
      <c r="O7" s="4">
        <v>34.68</v>
      </c>
      <c r="P7">
        <v>18</v>
      </c>
      <c r="Q7">
        <v>64</v>
      </c>
      <c r="R7">
        <v>20</v>
      </c>
      <c r="S7">
        <v>148</v>
      </c>
      <c r="T7">
        <v>168</v>
      </c>
      <c r="U7">
        <f t="shared" si="1"/>
        <v>11.904761904761903</v>
      </c>
      <c r="V7">
        <v>2</v>
      </c>
      <c r="W7">
        <v>5</v>
      </c>
      <c r="X7" t="s">
        <v>66</v>
      </c>
      <c r="Y7">
        <v>7</v>
      </c>
      <c r="AA7">
        <v>7</v>
      </c>
      <c r="AC7">
        <v>3</v>
      </c>
      <c r="AD7">
        <v>2</v>
      </c>
      <c r="AE7">
        <v>1</v>
      </c>
      <c r="AF7" t="s">
        <v>93</v>
      </c>
      <c r="AG7" t="s">
        <v>94</v>
      </c>
      <c r="AH7">
        <v>0</v>
      </c>
      <c r="AI7">
        <v>0</v>
      </c>
      <c r="AJ7">
        <v>0</v>
      </c>
      <c r="AK7">
        <f t="shared" si="2"/>
        <v>15</v>
      </c>
      <c r="AL7">
        <v>0.32055024999999998</v>
      </c>
      <c r="AM7" s="4">
        <f>AVERAGE(AT7:BK7)</f>
        <v>0.22326666666666667</v>
      </c>
      <c r="AN7" s="4"/>
      <c r="AO7" s="4">
        <v>0.34</v>
      </c>
      <c r="AP7" s="4">
        <v>0.28000000000000003</v>
      </c>
      <c r="AQ7" s="4">
        <v>0.16</v>
      </c>
      <c r="AR7" s="4">
        <v>0.23</v>
      </c>
      <c r="AS7" s="4">
        <v>0.15</v>
      </c>
      <c r="AT7" s="4">
        <v>0.182</v>
      </c>
      <c r="AU7" s="4">
        <v>0.32400000000000001</v>
      </c>
      <c r="AV7" s="4">
        <v>0.22500000000000001</v>
      </c>
      <c r="AW7" s="4">
        <v>0.24</v>
      </c>
      <c r="AX7" s="4">
        <v>0.185</v>
      </c>
      <c r="AY7" s="4">
        <v>0.27300000000000002</v>
      </c>
      <c r="AZ7" s="4"/>
      <c r="BA7" s="4">
        <v>0.25600000000000001</v>
      </c>
      <c r="BB7" s="4">
        <v>0.14199999999999999</v>
      </c>
      <c r="BC7" s="4">
        <v>0.22500000000000001</v>
      </c>
      <c r="BD7" s="4">
        <v>0.28599999999999998</v>
      </c>
      <c r="BE7" s="4"/>
      <c r="BF7" s="4">
        <v>0.254</v>
      </c>
      <c r="BG7" s="4"/>
      <c r="BH7" s="4">
        <v>0.29699999999999999</v>
      </c>
      <c r="BI7" s="4">
        <v>0.111</v>
      </c>
      <c r="BJ7" s="4">
        <v>0.19700000000000001</v>
      </c>
      <c r="BK7" s="4">
        <v>0.152</v>
      </c>
      <c r="BL7" t="s">
        <v>95</v>
      </c>
      <c r="BM7" s="4">
        <v>0</v>
      </c>
      <c r="BN7" s="4">
        <v>1</v>
      </c>
      <c r="BO7" s="4">
        <v>1</v>
      </c>
      <c r="BP7" s="4">
        <v>0</v>
      </c>
      <c r="BQ7" s="4">
        <v>0</v>
      </c>
      <c r="BR7" s="4">
        <v>0</v>
      </c>
      <c r="BS7" s="4">
        <v>0</v>
      </c>
      <c r="BT7" s="4">
        <v>1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</row>
    <row r="8" spans="1:84" x14ac:dyDescent="0.2">
      <c r="B8" t="s">
        <v>96</v>
      </c>
      <c r="C8" t="s">
        <v>97</v>
      </c>
      <c r="D8" s="6">
        <v>8</v>
      </c>
      <c r="E8">
        <v>7</v>
      </c>
      <c r="F8">
        <v>7</v>
      </c>
      <c r="G8" t="s">
        <v>493</v>
      </c>
      <c r="H8">
        <v>2009</v>
      </c>
      <c r="I8">
        <v>1</v>
      </c>
      <c r="K8">
        <f t="shared" si="0"/>
        <v>37.5</v>
      </c>
      <c r="L8">
        <v>1</v>
      </c>
      <c r="M8" t="s">
        <v>98</v>
      </c>
      <c r="N8">
        <v>3</v>
      </c>
      <c r="O8" s="4">
        <v>18.5</v>
      </c>
      <c r="P8">
        <v>16</v>
      </c>
      <c r="Q8">
        <v>46</v>
      </c>
      <c r="R8">
        <v>304</v>
      </c>
      <c r="S8">
        <v>543</v>
      </c>
      <c r="T8">
        <v>848</v>
      </c>
      <c r="U8">
        <f t="shared" si="1"/>
        <v>35.849056603773583</v>
      </c>
      <c r="V8">
        <v>2</v>
      </c>
      <c r="W8">
        <v>2</v>
      </c>
      <c r="X8" t="s">
        <v>66</v>
      </c>
      <c r="Y8">
        <v>7</v>
      </c>
      <c r="AA8">
        <v>3</v>
      </c>
      <c r="AB8" t="s">
        <v>99</v>
      </c>
      <c r="AC8">
        <v>4</v>
      </c>
      <c r="AD8">
        <v>2</v>
      </c>
      <c r="AE8">
        <v>1</v>
      </c>
      <c r="AF8" t="s">
        <v>100</v>
      </c>
      <c r="AG8" t="s">
        <v>101</v>
      </c>
      <c r="AH8">
        <v>0</v>
      </c>
      <c r="AI8">
        <v>0</v>
      </c>
      <c r="AJ8">
        <v>0</v>
      </c>
      <c r="AK8">
        <f t="shared" si="2"/>
        <v>15</v>
      </c>
      <c r="AL8">
        <v>0.45983696000000002</v>
      </c>
      <c r="AM8" s="4">
        <f>AVERAGE(AT8:BK8)</f>
        <v>0.32133333333333336</v>
      </c>
      <c r="AN8" s="4"/>
      <c r="AO8" s="4"/>
      <c r="AP8" s="4"/>
      <c r="AQ8" s="4"/>
      <c r="AR8" s="4"/>
      <c r="AS8" s="4"/>
      <c r="AT8" s="4">
        <v>0.28999999999999998</v>
      </c>
      <c r="AU8" s="4">
        <v>0.39</v>
      </c>
      <c r="AV8" s="4">
        <v>0.32</v>
      </c>
      <c r="AW8" s="4">
        <v>0.4</v>
      </c>
      <c r="AX8" s="4">
        <v>0.3</v>
      </c>
      <c r="AY8" s="4">
        <v>0.51</v>
      </c>
      <c r="AZ8" s="4"/>
      <c r="BA8" s="4">
        <v>0.28999999999999998</v>
      </c>
      <c r="BB8" s="4">
        <v>0.22</v>
      </c>
      <c r="BC8" s="4">
        <v>0.23</v>
      </c>
      <c r="BD8" s="4">
        <v>0.38</v>
      </c>
      <c r="BE8" s="4"/>
      <c r="BF8" s="4">
        <v>0.38</v>
      </c>
      <c r="BG8" s="4"/>
      <c r="BH8" s="4">
        <v>0.4</v>
      </c>
      <c r="BI8" s="4">
        <v>0.08</v>
      </c>
      <c r="BJ8" s="4">
        <v>0.16</v>
      </c>
      <c r="BK8" s="4">
        <v>0.47</v>
      </c>
      <c r="BL8" s="5">
        <v>572</v>
      </c>
      <c r="BM8" s="4">
        <v>0</v>
      </c>
      <c r="BN8" s="4">
        <v>0</v>
      </c>
      <c r="BO8" s="4">
        <v>7</v>
      </c>
      <c r="BP8" s="4">
        <v>1</v>
      </c>
      <c r="BQ8" s="4">
        <v>1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1</v>
      </c>
      <c r="CC8" s="4">
        <v>0</v>
      </c>
      <c r="CD8" s="4">
        <v>0</v>
      </c>
      <c r="CE8" s="4">
        <v>0</v>
      </c>
      <c r="CF8" s="4">
        <v>0</v>
      </c>
    </row>
    <row r="9" spans="1:84" x14ac:dyDescent="0.2">
      <c r="B9" t="s">
        <v>102</v>
      </c>
      <c r="C9" t="s">
        <v>103</v>
      </c>
      <c r="D9" s="6">
        <v>9</v>
      </c>
      <c r="E9">
        <v>8</v>
      </c>
      <c r="F9">
        <v>8</v>
      </c>
      <c r="G9" t="s">
        <v>494</v>
      </c>
      <c r="H9">
        <v>2013</v>
      </c>
      <c r="I9">
        <v>1</v>
      </c>
      <c r="K9">
        <f t="shared" si="0"/>
        <v>25</v>
      </c>
      <c r="L9">
        <v>1</v>
      </c>
      <c r="M9" t="s">
        <v>87</v>
      </c>
      <c r="N9">
        <v>1</v>
      </c>
      <c r="O9" s="4">
        <v>33.4</v>
      </c>
      <c r="P9">
        <v>19</v>
      </c>
      <c r="Q9">
        <v>64</v>
      </c>
      <c r="R9">
        <v>78</v>
      </c>
      <c r="S9">
        <v>9</v>
      </c>
      <c r="T9">
        <v>87</v>
      </c>
      <c r="U9">
        <f t="shared" si="1"/>
        <v>89.65517241379311</v>
      </c>
      <c r="V9">
        <v>4</v>
      </c>
      <c r="W9">
        <v>3</v>
      </c>
      <c r="X9" t="s">
        <v>73</v>
      </c>
      <c r="Y9">
        <v>1</v>
      </c>
      <c r="AA9">
        <v>5</v>
      </c>
      <c r="AC9">
        <v>2</v>
      </c>
      <c r="AD9">
        <v>2</v>
      </c>
      <c r="AE9">
        <v>1</v>
      </c>
      <c r="AF9" t="s">
        <v>83</v>
      </c>
      <c r="AG9" t="s">
        <v>104</v>
      </c>
      <c r="AH9">
        <v>0</v>
      </c>
      <c r="AI9">
        <v>1</v>
      </c>
      <c r="AJ9">
        <v>0</v>
      </c>
      <c r="AK9">
        <f t="shared" si="2"/>
        <v>18</v>
      </c>
      <c r="AL9">
        <v>0.17440458</v>
      </c>
      <c r="AM9" s="4">
        <f>AVERAGE(AT9:BK9)</f>
        <v>0.12111111111111111</v>
      </c>
      <c r="AN9" s="4"/>
      <c r="AO9" s="4"/>
      <c r="AP9" s="4"/>
      <c r="AQ9" s="4"/>
      <c r="AR9" s="4"/>
      <c r="AS9" s="4"/>
      <c r="AT9" s="4">
        <v>0.11</v>
      </c>
      <c r="AU9" s="4">
        <v>0.33</v>
      </c>
      <c r="AV9" s="4">
        <v>0.11</v>
      </c>
      <c r="AW9" s="4">
        <v>0.26</v>
      </c>
      <c r="AX9" s="4">
        <v>0.15</v>
      </c>
      <c r="AY9" s="4">
        <v>0.18</v>
      </c>
      <c r="AZ9" s="4">
        <v>0.15</v>
      </c>
      <c r="BA9" s="4">
        <v>0.24</v>
      </c>
      <c r="BB9" s="4">
        <v>0.05</v>
      </c>
      <c r="BC9" s="4">
        <v>0.3</v>
      </c>
      <c r="BD9" s="4">
        <v>0.17</v>
      </c>
      <c r="BE9" s="4">
        <v>-0.04</v>
      </c>
      <c r="BF9" s="4">
        <v>0.06</v>
      </c>
      <c r="BG9" s="4">
        <v>-0.13</v>
      </c>
      <c r="BH9" s="4">
        <v>0.11</v>
      </c>
      <c r="BI9" s="4">
        <v>-0.15</v>
      </c>
      <c r="BJ9" s="4">
        <v>-0.01</v>
      </c>
      <c r="BK9" s="4">
        <v>0.28999999999999998</v>
      </c>
      <c r="BL9" s="5">
        <v>130</v>
      </c>
      <c r="BM9" s="4">
        <v>0</v>
      </c>
      <c r="BN9" s="4">
        <v>1</v>
      </c>
      <c r="BO9" s="4">
        <v>1</v>
      </c>
      <c r="BP9" s="4">
        <v>0</v>
      </c>
      <c r="BQ9" s="4">
        <v>0</v>
      </c>
      <c r="BR9" s="4">
        <v>1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1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</row>
    <row r="10" spans="1:84" x14ac:dyDescent="0.2">
      <c r="B10" t="s">
        <v>105</v>
      </c>
      <c r="C10" t="s">
        <v>106</v>
      </c>
      <c r="D10" s="6">
        <v>10</v>
      </c>
      <c r="E10">
        <v>9</v>
      </c>
      <c r="F10">
        <v>9</v>
      </c>
      <c r="G10" t="s">
        <v>495</v>
      </c>
      <c r="H10">
        <v>2012</v>
      </c>
      <c r="I10">
        <v>1</v>
      </c>
      <c r="K10">
        <f t="shared" si="0"/>
        <v>79.166666666666657</v>
      </c>
      <c r="L10">
        <v>1</v>
      </c>
      <c r="M10" t="s">
        <v>72</v>
      </c>
      <c r="N10">
        <v>3</v>
      </c>
      <c r="O10" s="4">
        <v>34.1</v>
      </c>
      <c r="P10">
        <v>18</v>
      </c>
      <c r="Q10">
        <v>54</v>
      </c>
      <c r="R10">
        <v>40</v>
      </c>
      <c r="S10">
        <v>0</v>
      </c>
      <c r="T10">
        <v>40</v>
      </c>
      <c r="U10">
        <f t="shared" si="1"/>
        <v>100</v>
      </c>
      <c r="V10">
        <v>5</v>
      </c>
      <c r="W10">
        <v>4</v>
      </c>
      <c r="X10" t="s">
        <v>73</v>
      </c>
      <c r="Y10">
        <v>1</v>
      </c>
      <c r="AA10">
        <v>7</v>
      </c>
      <c r="AC10">
        <v>3</v>
      </c>
      <c r="AD10">
        <v>2</v>
      </c>
      <c r="AE10">
        <v>1</v>
      </c>
      <c r="AF10" t="s">
        <v>107</v>
      </c>
      <c r="AG10" t="s">
        <v>108</v>
      </c>
      <c r="AH10">
        <v>0</v>
      </c>
      <c r="AI10">
        <v>0</v>
      </c>
      <c r="AJ10">
        <v>1</v>
      </c>
      <c r="AK10">
        <f>COUNT(AO10:AS10)</f>
        <v>5</v>
      </c>
      <c r="AL10">
        <v>0.33098560999999999</v>
      </c>
      <c r="AM10" s="4">
        <f>AVERAGE(AO10:AS10)</f>
        <v>0.248</v>
      </c>
      <c r="AN10" s="4"/>
      <c r="AO10" s="4">
        <v>0.38</v>
      </c>
      <c r="AP10" s="4">
        <v>0.34</v>
      </c>
      <c r="AQ10" s="4">
        <v>-0.03</v>
      </c>
      <c r="AR10" s="4">
        <v>0.11</v>
      </c>
      <c r="AS10" s="4">
        <v>0.44</v>
      </c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>
        <v>2695</v>
      </c>
      <c r="BM10" s="4">
        <v>0</v>
      </c>
      <c r="BN10" s="4">
        <v>1</v>
      </c>
      <c r="BO10" s="4">
        <v>1</v>
      </c>
      <c r="BP10" s="4">
        <v>0</v>
      </c>
      <c r="BQ10" s="4">
        <v>0</v>
      </c>
      <c r="BR10" s="4">
        <v>0</v>
      </c>
      <c r="BS10" s="4">
        <v>1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1</v>
      </c>
      <c r="CC10" s="4">
        <v>0</v>
      </c>
      <c r="CD10" s="4">
        <v>0</v>
      </c>
      <c r="CE10" s="4">
        <v>0</v>
      </c>
      <c r="CF10" s="4">
        <v>0</v>
      </c>
    </row>
    <row r="11" spans="1:84" x14ac:dyDescent="0.2">
      <c r="B11" t="s">
        <v>109</v>
      </c>
      <c r="C11" t="s">
        <v>110</v>
      </c>
      <c r="D11" s="6">
        <v>11</v>
      </c>
      <c r="E11">
        <v>10</v>
      </c>
      <c r="F11">
        <v>10</v>
      </c>
      <c r="G11" t="s">
        <v>496</v>
      </c>
      <c r="H11">
        <v>2016</v>
      </c>
      <c r="I11">
        <v>1</v>
      </c>
      <c r="K11">
        <f t="shared" si="0"/>
        <v>37.5</v>
      </c>
      <c r="L11">
        <v>1</v>
      </c>
      <c r="M11" t="s">
        <v>65</v>
      </c>
      <c r="N11">
        <v>2</v>
      </c>
      <c r="O11" s="4">
        <v>31.6</v>
      </c>
      <c r="P11">
        <v>20</v>
      </c>
      <c r="Q11">
        <v>44</v>
      </c>
      <c r="R11">
        <v>0</v>
      </c>
      <c r="S11">
        <v>200</v>
      </c>
      <c r="T11">
        <v>200</v>
      </c>
      <c r="U11">
        <f t="shared" si="1"/>
        <v>0</v>
      </c>
      <c r="V11">
        <v>1</v>
      </c>
      <c r="W11">
        <v>1</v>
      </c>
      <c r="X11" t="s">
        <v>66</v>
      </c>
      <c r="Y11">
        <v>7</v>
      </c>
      <c r="AA11">
        <v>4</v>
      </c>
      <c r="AC11">
        <v>4</v>
      </c>
      <c r="AD11">
        <v>3</v>
      </c>
      <c r="AE11">
        <v>2</v>
      </c>
      <c r="AF11" t="s">
        <v>111</v>
      </c>
      <c r="AG11" t="s">
        <v>112</v>
      </c>
      <c r="AH11">
        <v>0</v>
      </c>
      <c r="AI11">
        <v>0</v>
      </c>
      <c r="AJ11">
        <v>0</v>
      </c>
      <c r="AK11">
        <f t="shared" si="2"/>
        <v>15</v>
      </c>
      <c r="AL11">
        <v>0.33963061999999999</v>
      </c>
      <c r="AM11" s="4">
        <v>0.24</v>
      </c>
      <c r="AN11" s="4"/>
      <c r="AO11" s="4"/>
      <c r="AP11" s="4"/>
      <c r="AQ11" s="4"/>
      <c r="AR11" s="4"/>
      <c r="AS11" s="4"/>
      <c r="AT11" s="4">
        <v>0.4</v>
      </c>
      <c r="AU11" s="4">
        <v>0.24</v>
      </c>
      <c r="AV11" s="4">
        <v>0.33</v>
      </c>
      <c r="AW11" s="4">
        <v>0.32</v>
      </c>
      <c r="AX11" s="4">
        <v>0.27</v>
      </c>
      <c r="AY11" s="4">
        <v>0.22</v>
      </c>
      <c r="AZ11" s="4"/>
      <c r="BA11" s="4">
        <v>0.35</v>
      </c>
      <c r="BB11" s="4">
        <v>0.26</v>
      </c>
      <c r="BC11" s="4">
        <v>0.39</v>
      </c>
      <c r="BD11" s="4">
        <v>0.24</v>
      </c>
      <c r="BE11" s="4"/>
      <c r="BF11" s="4">
        <v>0.19</v>
      </c>
      <c r="BG11" s="4"/>
      <c r="BH11" s="4">
        <v>0.35</v>
      </c>
      <c r="BI11" s="4">
        <v>0.04</v>
      </c>
      <c r="BJ11" s="4">
        <v>-0.04</v>
      </c>
      <c r="BK11" s="4">
        <v>-1E-3</v>
      </c>
      <c r="BL11" s="5">
        <v>266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1</v>
      </c>
      <c r="BW11" s="4">
        <v>0</v>
      </c>
      <c r="BX11" s="4">
        <v>0</v>
      </c>
      <c r="BY11" s="4">
        <v>0</v>
      </c>
      <c r="BZ11" s="4">
        <v>0</v>
      </c>
      <c r="CA11" s="4">
        <v>1</v>
      </c>
      <c r="CB11" s="4">
        <v>0</v>
      </c>
      <c r="CC11" s="4">
        <v>1</v>
      </c>
      <c r="CD11" s="4">
        <v>0</v>
      </c>
      <c r="CE11" s="4">
        <v>0</v>
      </c>
      <c r="CF11" s="4">
        <v>0</v>
      </c>
    </row>
    <row r="12" spans="1:84" x14ac:dyDescent="0.2">
      <c r="A12" t="s">
        <v>113</v>
      </c>
      <c r="B12" t="s">
        <v>114</v>
      </c>
      <c r="C12" t="s">
        <v>115</v>
      </c>
      <c r="D12" s="6">
        <v>13</v>
      </c>
      <c r="E12">
        <v>11</v>
      </c>
      <c r="F12">
        <v>11</v>
      </c>
      <c r="G12" t="s">
        <v>497</v>
      </c>
      <c r="H12">
        <v>2012</v>
      </c>
      <c r="I12">
        <v>1</v>
      </c>
      <c r="K12">
        <f t="shared" si="0"/>
        <v>20.833333333333343</v>
      </c>
      <c r="L12">
        <v>1</v>
      </c>
      <c r="M12" t="s">
        <v>116</v>
      </c>
      <c r="N12">
        <v>4</v>
      </c>
      <c r="O12" s="4">
        <v>23.99</v>
      </c>
      <c r="P12">
        <v>19</v>
      </c>
      <c r="Q12">
        <v>40</v>
      </c>
      <c r="R12">
        <v>8</v>
      </c>
      <c r="S12">
        <v>174</v>
      </c>
      <c r="T12">
        <v>182</v>
      </c>
      <c r="U12">
        <f t="shared" si="1"/>
        <v>4.395604395604396</v>
      </c>
      <c r="V12">
        <v>1</v>
      </c>
      <c r="W12">
        <v>2</v>
      </c>
      <c r="X12" t="s">
        <v>66</v>
      </c>
      <c r="Y12">
        <v>7</v>
      </c>
      <c r="AA12">
        <v>4</v>
      </c>
      <c r="AC12">
        <v>2</v>
      </c>
      <c r="AD12">
        <v>3</v>
      </c>
      <c r="AE12">
        <v>2</v>
      </c>
      <c r="AF12" t="s">
        <v>117</v>
      </c>
      <c r="AG12" t="s">
        <v>118</v>
      </c>
      <c r="AH12">
        <v>0</v>
      </c>
      <c r="AI12">
        <v>1</v>
      </c>
      <c r="AJ12">
        <v>0</v>
      </c>
      <c r="AK12">
        <f t="shared" si="2"/>
        <v>18</v>
      </c>
      <c r="AL12">
        <v>0.19360508000000001</v>
      </c>
      <c r="AM12" s="4">
        <v>0.13</v>
      </c>
      <c r="AN12" s="4">
        <v>0.18</v>
      </c>
      <c r="AO12" s="4"/>
      <c r="AP12" s="4"/>
      <c r="AQ12" s="4"/>
      <c r="AR12" s="4"/>
      <c r="AS12" s="4"/>
      <c r="AT12" s="4">
        <v>0.19</v>
      </c>
      <c r="AU12" s="4">
        <v>0.04</v>
      </c>
      <c r="AV12" s="4">
        <v>0.24</v>
      </c>
      <c r="AW12" s="4">
        <v>0.25</v>
      </c>
      <c r="AX12" s="4">
        <v>0.14000000000000001</v>
      </c>
      <c r="AY12" s="4">
        <v>0.11</v>
      </c>
      <c r="AZ12" s="4">
        <v>0.18</v>
      </c>
      <c r="BA12" s="4">
        <v>0.14000000000000001</v>
      </c>
      <c r="BB12" s="4">
        <v>0.09</v>
      </c>
      <c r="BC12" s="4">
        <v>0.15</v>
      </c>
      <c r="BD12" s="4">
        <v>0.16</v>
      </c>
      <c r="BE12" s="4">
        <v>0.02</v>
      </c>
      <c r="BF12" s="4">
        <v>0.22</v>
      </c>
      <c r="BG12" s="4">
        <v>0.15</v>
      </c>
      <c r="BH12" s="4">
        <v>0.15</v>
      </c>
      <c r="BI12" s="4">
        <v>0.16</v>
      </c>
      <c r="BJ12" s="4">
        <v>-0.01</v>
      </c>
      <c r="BK12" s="4">
        <v>0.04</v>
      </c>
      <c r="BL12" s="5">
        <v>70</v>
      </c>
      <c r="BM12" s="4">
        <v>0</v>
      </c>
      <c r="BN12" s="4">
        <v>0</v>
      </c>
      <c r="BO12" s="4">
        <v>0</v>
      </c>
      <c r="BP12" s="4">
        <v>0</v>
      </c>
      <c r="BQ12" s="4">
        <v>1</v>
      </c>
      <c r="BR12" s="4">
        <v>0</v>
      </c>
      <c r="BS12" s="4">
        <v>0</v>
      </c>
      <c r="BT12" s="4">
        <v>0</v>
      </c>
      <c r="BU12" s="4">
        <v>0</v>
      </c>
      <c r="BV12" s="4">
        <v>1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1</v>
      </c>
      <c r="CD12" s="4">
        <v>0</v>
      </c>
      <c r="CE12" s="4">
        <v>0</v>
      </c>
      <c r="CF12" s="4">
        <v>0</v>
      </c>
    </row>
    <row r="13" spans="1:84" x14ac:dyDescent="0.2">
      <c r="B13" t="s">
        <v>119</v>
      </c>
      <c r="C13" t="s">
        <v>120</v>
      </c>
      <c r="D13" s="6">
        <v>14</v>
      </c>
      <c r="E13">
        <v>12</v>
      </c>
      <c r="F13">
        <v>12</v>
      </c>
      <c r="G13" t="s">
        <v>498</v>
      </c>
      <c r="H13">
        <v>2014</v>
      </c>
      <c r="I13">
        <v>1</v>
      </c>
      <c r="K13">
        <f t="shared" si="0"/>
        <v>75</v>
      </c>
      <c r="L13">
        <v>1</v>
      </c>
      <c r="M13" t="s">
        <v>121</v>
      </c>
      <c r="N13">
        <v>2</v>
      </c>
      <c r="O13" s="4">
        <v>21.53</v>
      </c>
      <c r="P13">
        <v>18</v>
      </c>
      <c r="Q13">
        <v>25</v>
      </c>
      <c r="R13">
        <v>140</v>
      </c>
      <c r="S13">
        <v>164</v>
      </c>
      <c r="T13">
        <v>304</v>
      </c>
      <c r="U13">
        <f t="shared" si="1"/>
        <v>46.05263157894737</v>
      </c>
      <c r="V13">
        <v>2</v>
      </c>
      <c r="W13">
        <v>2</v>
      </c>
      <c r="X13" t="s">
        <v>66</v>
      </c>
      <c r="Y13">
        <v>7</v>
      </c>
      <c r="Z13">
        <v>2</v>
      </c>
      <c r="AA13">
        <v>5</v>
      </c>
      <c r="AC13">
        <v>5</v>
      </c>
      <c r="AD13">
        <v>6</v>
      </c>
      <c r="AE13">
        <v>3</v>
      </c>
      <c r="AF13" t="s">
        <v>122</v>
      </c>
      <c r="AG13" t="s">
        <v>123</v>
      </c>
      <c r="AH13">
        <v>1</v>
      </c>
      <c r="AI13">
        <v>0</v>
      </c>
      <c r="AJ13">
        <v>0</v>
      </c>
      <c r="AK13">
        <f t="shared" si="2"/>
        <v>5</v>
      </c>
      <c r="AL13">
        <v>0.48046297999999998</v>
      </c>
      <c r="AM13" s="4">
        <v>0.36</v>
      </c>
      <c r="AN13" s="4"/>
      <c r="AO13" s="4">
        <v>0.44</v>
      </c>
      <c r="AP13" s="4"/>
      <c r="AQ13" s="4"/>
      <c r="AR13" s="4"/>
      <c r="AS13" s="4"/>
      <c r="AT13" s="4"/>
      <c r="AU13" s="4"/>
      <c r="AV13" s="4">
        <v>0.37</v>
      </c>
      <c r="AW13" s="4">
        <v>0.44</v>
      </c>
      <c r="AX13" s="4"/>
      <c r="AY13" s="4">
        <v>0.37</v>
      </c>
      <c r="AZ13" s="4"/>
      <c r="BA13" s="4"/>
      <c r="BB13" s="4"/>
      <c r="BC13" s="4"/>
      <c r="BD13" s="4"/>
      <c r="BE13" s="4"/>
      <c r="BF13" s="4">
        <v>0.21</v>
      </c>
      <c r="BG13" s="4"/>
      <c r="BH13" s="4">
        <v>0.41</v>
      </c>
      <c r="BI13" s="4"/>
      <c r="BJ13" s="4"/>
      <c r="BK13" s="4"/>
      <c r="BL13">
        <v>1386</v>
      </c>
      <c r="BM13" s="4">
        <v>0</v>
      </c>
      <c r="BN13" s="4">
        <v>0</v>
      </c>
      <c r="BO13" s="4">
        <v>1</v>
      </c>
      <c r="BP13" s="4">
        <v>0</v>
      </c>
      <c r="BQ13" s="4">
        <v>1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1</v>
      </c>
      <c r="BZ13" s="4">
        <v>0</v>
      </c>
      <c r="CA13" s="4">
        <v>1</v>
      </c>
      <c r="CB13" s="4">
        <v>0</v>
      </c>
      <c r="CC13" s="4">
        <v>0</v>
      </c>
      <c r="CD13" s="4">
        <v>1</v>
      </c>
      <c r="CE13" s="4">
        <v>0</v>
      </c>
      <c r="CF13" s="4">
        <v>0</v>
      </c>
    </row>
    <row r="14" spans="1:84" x14ac:dyDescent="0.2">
      <c r="A14" t="s">
        <v>124</v>
      </c>
      <c r="B14" t="s">
        <v>125</v>
      </c>
      <c r="C14" t="s">
        <v>126</v>
      </c>
      <c r="D14" s="6" t="s">
        <v>127</v>
      </c>
      <c r="E14">
        <v>13</v>
      </c>
      <c r="F14">
        <v>13</v>
      </c>
      <c r="G14" t="s">
        <v>499</v>
      </c>
      <c r="H14">
        <v>2013</v>
      </c>
      <c r="I14">
        <v>1</v>
      </c>
      <c r="K14">
        <f t="shared" si="0"/>
        <v>37.5</v>
      </c>
      <c r="L14">
        <v>1</v>
      </c>
      <c r="M14" t="s">
        <v>128</v>
      </c>
      <c r="N14">
        <v>4</v>
      </c>
      <c r="O14" s="4">
        <v>15.05</v>
      </c>
      <c r="P14">
        <v>12</v>
      </c>
      <c r="Q14">
        <v>18</v>
      </c>
      <c r="R14">
        <v>147</v>
      </c>
      <c r="S14">
        <v>81</v>
      </c>
      <c r="T14">
        <v>228</v>
      </c>
      <c r="U14">
        <f t="shared" si="1"/>
        <v>64.473684210526315</v>
      </c>
      <c r="V14">
        <v>4</v>
      </c>
      <c r="W14">
        <v>6</v>
      </c>
      <c r="X14" t="s">
        <v>66</v>
      </c>
      <c r="Y14">
        <v>7</v>
      </c>
      <c r="Z14">
        <v>4</v>
      </c>
      <c r="AA14">
        <v>4</v>
      </c>
      <c r="AC14">
        <v>4</v>
      </c>
      <c r="AD14">
        <v>4</v>
      </c>
      <c r="AE14">
        <v>3</v>
      </c>
      <c r="AF14" t="s">
        <v>129</v>
      </c>
      <c r="AG14" t="s">
        <v>130</v>
      </c>
      <c r="AH14">
        <v>0</v>
      </c>
      <c r="AI14">
        <v>1</v>
      </c>
      <c r="AJ14">
        <v>0</v>
      </c>
      <c r="AK14">
        <f t="shared" si="2"/>
        <v>15</v>
      </c>
      <c r="AL14">
        <v>0.18030951000000001</v>
      </c>
      <c r="AM14" s="4">
        <f>AVERAGE(AT14:BK14)</f>
        <v>0.126</v>
      </c>
      <c r="AN14" s="4"/>
      <c r="AO14" s="4"/>
      <c r="AP14" s="4"/>
      <c r="AQ14" s="4"/>
      <c r="AR14" s="4"/>
      <c r="AS14" s="4"/>
      <c r="AT14" s="4">
        <v>0.16</v>
      </c>
      <c r="AU14" s="4">
        <v>-0.02</v>
      </c>
      <c r="AV14" s="4">
        <v>0.24</v>
      </c>
      <c r="AW14" s="4">
        <v>0.31</v>
      </c>
      <c r="AX14" s="4">
        <v>0.05</v>
      </c>
      <c r="AY14" s="4">
        <v>0.21</v>
      </c>
      <c r="AZ14" s="4"/>
      <c r="BA14" s="4">
        <v>0.11</v>
      </c>
      <c r="BB14" s="4">
        <v>0.15</v>
      </c>
      <c r="BC14" s="4">
        <v>0.02</v>
      </c>
      <c r="BD14" s="4">
        <v>0.21</v>
      </c>
      <c r="BE14" s="4"/>
      <c r="BF14" s="4">
        <v>7.0000000000000007E-2</v>
      </c>
      <c r="BG14" s="4"/>
      <c r="BH14" s="4">
        <v>0.19</v>
      </c>
      <c r="BI14" s="4">
        <v>0.11</v>
      </c>
      <c r="BJ14" s="4">
        <v>0.04</v>
      </c>
      <c r="BK14" s="4">
        <v>0.04</v>
      </c>
      <c r="BL14" s="5">
        <v>376</v>
      </c>
      <c r="BM14" s="4">
        <v>1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1</v>
      </c>
      <c r="BV14" s="4">
        <v>0</v>
      </c>
      <c r="BW14" s="4">
        <v>1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1</v>
      </c>
      <c r="CE14" s="4">
        <v>0</v>
      </c>
      <c r="CF14" s="4">
        <v>0</v>
      </c>
    </row>
    <row r="15" spans="1:84" x14ac:dyDescent="0.2">
      <c r="A15" t="s">
        <v>131</v>
      </c>
      <c r="B15" t="s">
        <v>125</v>
      </c>
      <c r="C15" t="s">
        <v>126</v>
      </c>
      <c r="D15" s="6" t="s">
        <v>127</v>
      </c>
      <c r="E15">
        <v>13</v>
      </c>
      <c r="F15">
        <v>14</v>
      </c>
      <c r="G15" t="s">
        <v>500</v>
      </c>
      <c r="H15">
        <v>2013</v>
      </c>
      <c r="I15">
        <v>1</v>
      </c>
      <c r="K15">
        <f t="shared" si="0"/>
        <v>37.5</v>
      </c>
      <c r="L15">
        <v>1</v>
      </c>
      <c r="M15" t="s">
        <v>128</v>
      </c>
      <c r="N15">
        <v>4</v>
      </c>
      <c r="O15" s="4">
        <v>15.05</v>
      </c>
      <c r="P15">
        <v>12</v>
      </c>
      <c r="Q15">
        <v>18</v>
      </c>
      <c r="R15">
        <v>147</v>
      </c>
      <c r="S15">
        <v>81</v>
      </c>
      <c r="T15">
        <v>228</v>
      </c>
      <c r="U15">
        <f t="shared" si="1"/>
        <v>64.473684210526315</v>
      </c>
      <c r="V15">
        <v>4</v>
      </c>
      <c r="W15">
        <v>6</v>
      </c>
      <c r="X15" t="s">
        <v>66</v>
      </c>
      <c r="Y15">
        <v>7</v>
      </c>
      <c r="Z15">
        <v>4</v>
      </c>
      <c r="AA15">
        <v>4</v>
      </c>
      <c r="AC15">
        <v>4</v>
      </c>
      <c r="AD15">
        <v>4</v>
      </c>
      <c r="AE15">
        <v>3</v>
      </c>
      <c r="AF15" t="s">
        <v>132</v>
      </c>
      <c r="AG15" t="s">
        <v>130</v>
      </c>
      <c r="AH15">
        <v>0</v>
      </c>
      <c r="AI15">
        <v>1</v>
      </c>
      <c r="AJ15">
        <v>0</v>
      </c>
      <c r="AK15">
        <f t="shared" si="2"/>
        <v>15</v>
      </c>
      <c r="AL15">
        <v>0.42453827</v>
      </c>
      <c r="AM15" s="4">
        <f>AVERAGE(AT15:BK15)</f>
        <v>0.29666666666666663</v>
      </c>
      <c r="AN15" s="4"/>
      <c r="AO15" s="4"/>
      <c r="AP15" s="4"/>
      <c r="AQ15" s="4"/>
      <c r="AR15" s="4"/>
      <c r="AS15" s="4"/>
      <c r="AT15" s="4">
        <v>0.35</v>
      </c>
      <c r="AU15" s="4">
        <v>0.16</v>
      </c>
      <c r="AV15" s="4">
        <v>0.46</v>
      </c>
      <c r="AW15" s="4">
        <v>0.52</v>
      </c>
      <c r="AX15" s="4">
        <v>0.25</v>
      </c>
      <c r="AY15" s="4">
        <v>0.38</v>
      </c>
      <c r="AZ15" s="4"/>
      <c r="BA15" s="4">
        <v>0.39</v>
      </c>
      <c r="BB15" s="4">
        <v>0.28999999999999998</v>
      </c>
      <c r="BC15" s="4">
        <v>0.24</v>
      </c>
      <c r="BD15" s="4">
        <v>0.3</v>
      </c>
      <c r="BE15" s="4"/>
      <c r="BF15" s="4">
        <v>0.31</v>
      </c>
      <c r="BG15" s="4"/>
      <c r="BH15" s="4">
        <v>0.3</v>
      </c>
      <c r="BI15" s="4">
        <v>0.25</v>
      </c>
      <c r="BJ15" s="4">
        <v>0.11</v>
      </c>
      <c r="BK15" s="4">
        <v>0.14000000000000001</v>
      </c>
      <c r="BL15" s="5">
        <v>376</v>
      </c>
      <c r="BM15" s="4">
        <v>1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1</v>
      </c>
      <c r="BV15" s="4">
        <v>0</v>
      </c>
      <c r="BW15" s="4">
        <v>1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1</v>
      </c>
      <c r="CE15" s="4">
        <v>0</v>
      </c>
      <c r="CF15" s="4">
        <v>0</v>
      </c>
    </row>
    <row r="16" spans="1:84" x14ac:dyDescent="0.2">
      <c r="A16" t="s">
        <v>133</v>
      </c>
      <c r="B16" t="s">
        <v>134</v>
      </c>
      <c r="C16" t="s">
        <v>135</v>
      </c>
      <c r="D16" s="6" t="s">
        <v>136</v>
      </c>
      <c r="E16">
        <v>14</v>
      </c>
      <c r="F16">
        <v>15</v>
      </c>
      <c r="G16" t="s">
        <v>501</v>
      </c>
      <c r="H16">
        <v>2011</v>
      </c>
      <c r="I16">
        <v>1</v>
      </c>
      <c r="K16">
        <f t="shared" si="0"/>
        <v>37.5</v>
      </c>
      <c r="L16">
        <v>1</v>
      </c>
      <c r="M16" t="s">
        <v>137</v>
      </c>
      <c r="N16">
        <v>4</v>
      </c>
      <c r="O16" s="4">
        <v>14.7</v>
      </c>
      <c r="P16">
        <v>12</v>
      </c>
      <c r="Q16">
        <v>18</v>
      </c>
      <c r="R16">
        <v>84</v>
      </c>
      <c r="S16">
        <v>138</v>
      </c>
      <c r="T16">
        <v>222</v>
      </c>
      <c r="U16">
        <f t="shared" si="1"/>
        <v>37.837837837837839</v>
      </c>
      <c r="V16">
        <v>2</v>
      </c>
      <c r="W16">
        <v>6</v>
      </c>
      <c r="X16" t="s">
        <v>73</v>
      </c>
      <c r="Y16">
        <v>1</v>
      </c>
      <c r="AA16">
        <v>5</v>
      </c>
      <c r="AC16">
        <v>4</v>
      </c>
      <c r="AD16">
        <v>6</v>
      </c>
      <c r="AE16">
        <v>4</v>
      </c>
      <c r="AF16" t="s">
        <v>138</v>
      </c>
      <c r="AG16" t="s">
        <v>139</v>
      </c>
      <c r="AH16">
        <v>0</v>
      </c>
      <c r="AI16">
        <v>0</v>
      </c>
      <c r="AJ16">
        <v>0</v>
      </c>
      <c r="AK16">
        <f t="shared" si="2"/>
        <v>15</v>
      </c>
      <c r="AL16">
        <v>0.60389377</v>
      </c>
      <c r="AM16" s="4">
        <f t="shared" ref="AM16:AM19" si="3">AVERAGE(AT16:BK16)</f>
        <v>0.42199999999999993</v>
      </c>
      <c r="AN16" s="4"/>
      <c r="AO16" s="4"/>
      <c r="AP16" s="4"/>
      <c r="AQ16" s="4"/>
      <c r="AR16" s="4"/>
      <c r="AS16" s="4"/>
      <c r="AT16" s="4">
        <v>0.51</v>
      </c>
      <c r="AU16" s="4">
        <v>0.45</v>
      </c>
      <c r="AV16" s="4">
        <v>0.48</v>
      </c>
      <c r="AW16" s="4">
        <v>0.48</v>
      </c>
      <c r="AX16" s="4">
        <v>0.42</v>
      </c>
      <c r="AY16" s="4">
        <v>0.56000000000000005</v>
      </c>
      <c r="AZ16" s="4"/>
      <c r="BA16" s="4">
        <v>0.44</v>
      </c>
      <c r="BB16" s="4">
        <v>0.37</v>
      </c>
      <c r="BC16" s="4">
        <v>0.46</v>
      </c>
      <c r="BD16" s="4">
        <v>0.39</v>
      </c>
      <c r="BE16" s="4"/>
      <c r="BF16" s="4">
        <v>0.42</v>
      </c>
      <c r="BG16" s="4"/>
      <c r="BH16" s="4">
        <v>0.48</v>
      </c>
      <c r="BI16" s="4">
        <v>0.23</v>
      </c>
      <c r="BJ16" s="4">
        <v>0.27</v>
      </c>
      <c r="BK16" s="4">
        <v>0.37</v>
      </c>
      <c r="BL16" s="5">
        <v>475</v>
      </c>
      <c r="BM16" s="4">
        <v>1</v>
      </c>
      <c r="BN16" s="4">
        <v>0</v>
      </c>
      <c r="BO16" s="4">
        <v>1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1</v>
      </c>
      <c r="BV16" s="4">
        <v>0</v>
      </c>
      <c r="BW16" s="4">
        <v>0</v>
      </c>
      <c r="BX16" s="4">
        <v>0</v>
      </c>
      <c r="BY16" s="4">
        <v>1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1</v>
      </c>
      <c r="CF16" s="4">
        <v>0</v>
      </c>
    </row>
    <row r="17" spans="1:84" x14ac:dyDescent="0.2">
      <c r="A17" t="s">
        <v>140</v>
      </c>
      <c r="B17" t="s">
        <v>134</v>
      </c>
      <c r="C17" t="s">
        <v>135</v>
      </c>
      <c r="D17" s="6" t="s">
        <v>141</v>
      </c>
      <c r="E17">
        <v>14</v>
      </c>
      <c r="F17">
        <v>16</v>
      </c>
      <c r="G17" t="s">
        <v>502</v>
      </c>
      <c r="H17">
        <v>2011</v>
      </c>
      <c r="I17">
        <v>1</v>
      </c>
      <c r="K17">
        <f t="shared" si="0"/>
        <v>37.5</v>
      </c>
      <c r="L17">
        <v>1</v>
      </c>
      <c r="M17" t="s">
        <v>137</v>
      </c>
      <c r="N17">
        <v>4</v>
      </c>
      <c r="O17" s="4">
        <v>14.7</v>
      </c>
      <c r="P17">
        <v>12</v>
      </c>
      <c r="Q17">
        <v>18</v>
      </c>
      <c r="R17">
        <v>84</v>
      </c>
      <c r="S17">
        <v>138</v>
      </c>
      <c r="T17">
        <v>222</v>
      </c>
      <c r="U17">
        <f t="shared" si="1"/>
        <v>37.837837837837839</v>
      </c>
      <c r="V17">
        <v>2</v>
      </c>
      <c r="W17">
        <v>6</v>
      </c>
      <c r="X17" t="s">
        <v>73</v>
      </c>
      <c r="Y17">
        <v>1</v>
      </c>
      <c r="AA17">
        <v>5</v>
      </c>
      <c r="AC17">
        <v>4</v>
      </c>
      <c r="AD17">
        <v>6</v>
      </c>
      <c r="AE17">
        <v>4</v>
      </c>
      <c r="AF17" t="s">
        <v>142</v>
      </c>
      <c r="AG17" t="s">
        <v>139</v>
      </c>
      <c r="AH17">
        <v>0</v>
      </c>
      <c r="AI17">
        <v>0</v>
      </c>
      <c r="AJ17">
        <v>0</v>
      </c>
      <c r="AK17">
        <f t="shared" si="2"/>
        <v>15</v>
      </c>
      <c r="AL17">
        <v>0.33676855999999999</v>
      </c>
      <c r="AM17" s="4">
        <f t="shared" si="3"/>
        <v>0.23533333333333331</v>
      </c>
      <c r="AN17" s="4"/>
      <c r="AO17" s="4"/>
      <c r="AP17" s="4"/>
      <c r="AQ17" s="4"/>
      <c r="AR17" s="4"/>
      <c r="AS17" s="4"/>
      <c r="AT17" s="4">
        <v>0.28000000000000003</v>
      </c>
      <c r="AU17" s="4">
        <v>0.24</v>
      </c>
      <c r="AV17" s="4">
        <v>0.26</v>
      </c>
      <c r="AW17" s="4">
        <v>0.25</v>
      </c>
      <c r="AX17" s="4">
        <v>0.32</v>
      </c>
      <c r="AY17" s="4">
        <v>0.42</v>
      </c>
      <c r="AZ17" s="4"/>
      <c r="BA17" s="4">
        <v>0.28000000000000003</v>
      </c>
      <c r="BB17" s="4">
        <v>0.05</v>
      </c>
      <c r="BC17" s="4">
        <v>0.21</v>
      </c>
      <c r="BD17" s="4">
        <v>0.21</v>
      </c>
      <c r="BE17" s="4"/>
      <c r="BF17" s="4">
        <v>0.28000000000000003</v>
      </c>
      <c r="BG17" s="4"/>
      <c r="BH17" s="4">
        <v>0.38</v>
      </c>
      <c r="BI17" s="4">
        <v>0.02</v>
      </c>
      <c r="BJ17" s="4">
        <v>0.12</v>
      </c>
      <c r="BK17" s="4">
        <v>0.21</v>
      </c>
      <c r="BL17" s="5">
        <v>475</v>
      </c>
      <c r="BM17" s="4">
        <v>1</v>
      </c>
      <c r="BN17" s="4">
        <v>0</v>
      </c>
      <c r="BO17" s="4">
        <v>1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1</v>
      </c>
      <c r="BV17" s="4">
        <v>0</v>
      </c>
      <c r="BW17" s="4">
        <v>0</v>
      </c>
      <c r="BX17" s="4">
        <v>0</v>
      </c>
      <c r="BY17" s="4">
        <v>1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1</v>
      </c>
      <c r="CF17" s="4">
        <v>0</v>
      </c>
    </row>
    <row r="18" spans="1:84" x14ac:dyDescent="0.2">
      <c r="A18" t="s">
        <v>143</v>
      </c>
      <c r="B18" t="s">
        <v>134</v>
      </c>
      <c r="C18" t="s">
        <v>135</v>
      </c>
      <c r="D18" s="6" t="s">
        <v>144</v>
      </c>
      <c r="E18">
        <v>14</v>
      </c>
      <c r="F18">
        <v>17</v>
      </c>
      <c r="G18" t="s">
        <v>503</v>
      </c>
      <c r="H18">
        <v>2011</v>
      </c>
      <c r="I18">
        <v>1</v>
      </c>
      <c r="K18">
        <f t="shared" si="0"/>
        <v>37.5</v>
      </c>
      <c r="L18">
        <v>1</v>
      </c>
      <c r="M18" t="s">
        <v>137</v>
      </c>
      <c r="N18">
        <v>4</v>
      </c>
      <c r="O18" s="4">
        <v>14.7</v>
      </c>
      <c r="P18">
        <v>12</v>
      </c>
      <c r="Q18">
        <v>18</v>
      </c>
      <c r="R18">
        <v>84</v>
      </c>
      <c r="S18">
        <v>138</v>
      </c>
      <c r="T18">
        <v>222</v>
      </c>
      <c r="U18">
        <f t="shared" si="1"/>
        <v>37.837837837837839</v>
      </c>
      <c r="V18">
        <v>2</v>
      </c>
      <c r="W18">
        <v>6</v>
      </c>
      <c r="X18" t="s">
        <v>73</v>
      </c>
      <c r="Y18">
        <v>1</v>
      </c>
      <c r="AA18">
        <v>5</v>
      </c>
      <c r="AC18">
        <v>4</v>
      </c>
      <c r="AD18">
        <v>6</v>
      </c>
      <c r="AE18">
        <v>4</v>
      </c>
      <c r="AF18" t="s">
        <v>143</v>
      </c>
      <c r="AG18" t="s">
        <v>139</v>
      </c>
      <c r="AH18">
        <v>0</v>
      </c>
      <c r="AI18">
        <v>0</v>
      </c>
      <c r="AJ18">
        <v>0</v>
      </c>
      <c r="AK18">
        <f t="shared" si="2"/>
        <v>15</v>
      </c>
      <c r="AL18">
        <v>0.39591770999999998</v>
      </c>
      <c r="AM18" s="4">
        <f t="shared" si="3"/>
        <v>0.27666666666666673</v>
      </c>
      <c r="AN18" s="4"/>
      <c r="AO18" s="4"/>
      <c r="AP18" s="4"/>
      <c r="AQ18" s="4"/>
      <c r="AR18" s="4"/>
      <c r="AS18" s="4"/>
      <c r="AT18" s="4">
        <v>0.3</v>
      </c>
      <c r="AU18" s="4">
        <v>0.3</v>
      </c>
      <c r="AV18" s="4">
        <v>0.28999999999999998</v>
      </c>
      <c r="AW18" s="4">
        <v>0.24</v>
      </c>
      <c r="AX18" s="4">
        <v>0.34</v>
      </c>
      <c r="AY18" s="4">
        <v>0.34</v>
      </c>
      <c r="AZ18" s="4"/>
      <c r="BA18" s="4">
        <v>0.31</v>
      </c>
      <c r="BB18" s="4">
        <v>0.18</v>
      </c>
      <c r="BC18" s="4">
        <v>0.26</v>
      </c>
      <c r="BD18" s="4">
        <v>0.28000000000000003</v>
      </c>
      <c r="BE18" s="4"/>
      <c r="BF18" s="4">
        <v>0.35</v>
      </c>
      <c r="BG18" s="4"/>
      <c r="BH18" s="4">
        <v>0.37</v>
      </c>
      <c r="BI18" s="4">
        <v>0.2</v>
      </c>
      <c r="BJ18" s="4">
        <v>0.09</v>
      </c>
      <c r="BK18" s="4">
        <v>0.3</v>
      </c>
      <c r="BL18" s="5">
        <v>475</v>
      </c>
      <c r="BM18" s="4">
        <v>1</v>
      </c>
      <c r="BN18" s="4">
        <v>0</v>
      </c>
      <c r="BO18" s="4">
        <v>1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1</v>
      </c>
      <c r="BV18" s="4">
        <v>0</v>
      </c>
      <c r="BW18" s="4">
        <v>0</v>
      </c>
      <c r="BX18" s="4">
        <v>0</v>
      </c>
      <c r="BY18" s="4">
        <v>1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1</v>
      </c>
      <c r="CF18" s="4">
        <v>0</v>
      </c>
    </row>
    <row r="19" spans="1:84" x14ac:dyDescent="0.2">
      <c r="A19" t="s">
        <v>145</v>
      </c>
      <c r="B19" t="s">
        <v>134</v>
      </c>
      <c r="C19" t="s">
        <v>135</v>
      </c>
      <c r="D19" s="6" t="s">
        <v>146</v>
      </c>
      <c r="E19">
        <v>14</v>
      </c>
      <c r="F19">
        <v>18</v>
      </c>
      <c r="G19" t="s">
        <v>504</v>
      </c>
      <c r="H19">
        <v>2011</v>
      </c>
      <c r="I19">
        <v>1</v>
      </c>
      <c r="K19">
        <f t="shared" si="0"/>
        <v>37.5</v>
      </c>
      <c r="L19">
        <v>1</v>
      </c>
      <c r="M19" t="s">
        <v>137</v>
      </c>
      <c r="N19">
        <v>4</v>
      </c>
      <c r="O19" s="4">
        <v>14.7</v>
      </c>
      <c r="P19">
        <v>12</v>
      </c>
      <c r="Q19">
        <v>18</v>
      </c>
      <c r="R19">
        <v>84</v>
      </c>
      <c r="S19">
        <v>138</v>
      </c>
      <c r="T19">
        <v>222</v>
      </c>
      <c r="U19">
        <f t="shared" si="1"/>
        <v>37.837837837837839</v>
      </c>
      <c r="V19">
        <v>2</v>
      </c>
      <c r="W19">
        <v>6</v>
      </c>
      <c r="X19" t="s">
        <v>73</v>
      </c>
      <c r="Y19">
        <v>1</v>
      </c>
      <c r="AA19">
        <v>5</v>
      </c>
      <c r="AC19">
        <v>4</v>
      </c>
      <c r="AD19">
        <v>6</v>
      </c>
      <c r="AE19">
        <v>3</v>
      </c>
      <c r="AF19" t="s">
        <v>147</v>
      </c>
      <c r="AG19" t="s">
        <v>139</v>
      </c>
      <c r="AH19">
        <v>0</v>
      </c>
      <c r="AI19">
        <v>0</v>
      </c>
      <c r="AJ19">
        <v>0</v>
      </c>
      <c r="AK19">
        <f t="shared" si="2"/>
        <v>15</v>
      </c>
      <c r="AL19">
        <v>0.37111323000000002</v>
      </c>
      <c r="AM19" s="4">
        <f t="shared" si="3"/>
        <v>0.2593333333333333</v>
      </c>
      <c r="AN19" s="4"/>
      <c r="AO19" s="4"/>
      <c r="AP19" s="4"/>
      <c r="AQ19" s="4"/>
      <c r="AR19" s="4"/>
      <c r="AS19" s="4"/>
      <c r="AT19" s="4">
        <v>0.23</v>
      </c>
      <c r="AU19" s="4">
        <v>0.26</v>
      </c>
      <c r="AV19" s="4">
        <v>0.28000000000000003</v>
      </c>
      <c r="AW19" s="4">
        <v>0.45</v>
      </c>
      <c r="AX19" s="4">
        <v>0.43</v>
      </c>
      <c r="AY19" s="4">
        <v>0.3</v>
      </c>
      <c r="AZ19" s="4"/>
      <c r="BA19" s="4">
        <v>0.12</v>
      </c>
      <c r="BB19" s="4">
        <v>0.21</v>
      </c>
      <c r="BC19" s="4">
        <v>0.26</v>
      </c>
      <c r="BD19" s="4">
        <v>0.28999999999999998</v>
      </c>
      <c r="BE19" s="4"/>
      <c r="BF19" s="4">
        <v>0.22</v>
      </c>
      <c r="BG19" s="4"/>
      <c r="BH19" s="4">
        <v>0.34</v>
      </c>
      <c r="BI19" s="4">
        <v>0.01</v>
      </c>
      <c r="BJ19" s="4">
        <v>0.15</v>
      </c>
      <c r="BK19" s="4">
        <v>0.34</v>
      </c>
      <c r="BL19" s="5">
        <v>475</v>
      </c>
      <c r="BM19" s="4">
        <v>1</v>
      </c>
      <c r="BN19" s="4">
        <v>0</v>
      </c>
      <c r="BO19" s="4">
        <v>1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1</v>
      </c>
      <c r="BV19" s="4">
        <v>0</v>
      </c>
      <c r="BW19" s="4">
        <v>0</v>
      </c>
      <c r="BX19" s="4">
        <v>0</v>
      </c>
      <c r="BY19" s="4">
        <v>1</v>
      </c>
      <c r="BZ19" s="4">
        <v>0</v>
      </c>
      <c r="CA19" s="4">
        <v>0</v>
      </c>
      <c r="CB19" s="4">
        <v>0</v>
      </c>
      <c r="CC19" s="4">
        <v>0</v>
      </c>
      <c r="CD19" s="4">
        <v>1</v>
      </c>
      <c r="CE19" s="4">
        <v>0</v>
      </c>
      <c r="CF19" s="4">
        <v>0</v>
      </c>
    </row>
    <row r="20" spans="1:84" x14ac:dyDescent="0.2">
      <c r="A20" t="s">
        <v>148</v>
      </c>
      <c r="B20" t="s">
        <v>134</v>
      </c>
      <c r="C20" t="s">
        <v>135</v>
      </c>
      <c r="D20" s="6" t="s">
        <v>149</v>
      </c>
      <c r="E20">
        <v>14</v>
      </c>
      <c r="F20">
        <v>19</v>
      </c>
      <c r="G20" t="s">
        <v>505</v>
      </c>
      <c r="H20">
        <v>2011</v>
      </c>
      <c r="I20">
        <v>1</v>
      </c>
      <c r="K20">
        <f t="shared" si="0"/>
        <v>37.5</v>
      </c>
      <c r="L20">
        <v>1</v>
      </c>
      <c r="M20" t="s">
        <v>137</v>
      </c>
      <c r="N20">
        <v>4</v>
      </c>
      <c r="O20" s="4">
        <v>14.7</v>
      </c>
      <c r="P20">
        <v>12</v>
      </c>
      <c r="Q20">
        <v>18</v>
      </c>
      <c r="R20">
        <v>84</v>
      </c>
      <c r="S20">
        <v>138</v>
      </c>
      <c r="T20">
        <v>222</v>
      </c>
      <c r="U20">
        <f t="shared" si="1"/>
        <v>37.837837837837839</v>
      </c>
      <c r="V20">
        <v>2</v>
      </c>
      <c r="W20">
        <v>6</v>
      </c>
      <c r="X20" t="s">
        <v>73</v>
      </c>
      <c r="Y20">
        <v>1</v>
      </c>
      <c r="AA20">
        <v>5</v>
      </c>
      <c r="AC20">
        <v>4</v>
      </c>
      <c r="AD20">
        <v>6</v>
      </c>
      <c r="AE20">
        <v>3</v>
      </c>
      <c r="AF20" t="s">
        <v>150</v>
      </c>
      <c r="AG20" t="s">
        <v>139</v>
      </c>
      <c r="AH20">
        <v>0</v>
      </c>
      <c r="AI20">
        <v>0</v>
      </c>
      <c r="AJ20">
        <v>0</v>
      </c>
      <c r="AK20">
        <f t="shared" si="2"/>
        <v>15</v>
      </c>
      <c r="AL20">
        <v>0.19652782999999999</v>
      </c>
      <c r="AM20" s="4">
        <f>AVERAGE(AT20:BK20)</f>
        <v>0.13733333333333336</v>
      </c>
      <c r="AN20" s="4"/>
      <c r="AO20" s="4"/>
      <c r="AP20" s="4"/>
      <c r="AQ20" s="4"/>
      <c r="AR20" s="4"/>
      <c r="AS20" s="4"/>
      <c r="AT20" s="4">
        <v>0.11</v>
      </c>
      <c r="AU20" s="4">
        <v>0.17</v>
      </c>
      <c r="AV20" s="4">
        <v>0.12</v>
      </c>
      <c r="AW20" s="4">
        <v>0.19</v>
      </c>
      <c r="AX20" s="4">
        <v>0.27</v>
      </c>
      <c r="AY20" s="4">
        <v>0.13</v>
      </c>
      <c r="AZ20" s="4"/>
      <c r="BA20" s="4">
        <v>0.09</v>
      </c>
      <c r="BB20" s="4">
        <v>0.14000000000000001</v>
      </c>
      <c r="BC20" s="4">
        <v>0.11</v>
      </c>
      <c r="BD20" s="4">
        <v>0.01</v>
      </c>
      <c r="BE20" s="4"/>
      <c r="BF20" s="4">
        <v>0.05</v>
      </c>
      <c r="BG20" s="4"/>
      <c r="BH20" s="4">
        <v>0.2</v>
      </c>
      <c r="BI20" s="4">
        <v>0.14000000000000001</v>
      </c>
      <c r="BJ20" s="4">
        <v>0.09</v>
      </c>
      <c r="BK20" s="4">
        <v>0.24</v>
      </c>
      <c r="BL20" s="5">
        <v>475</v>
      </c>
      <c r="BM20" s="4">
        <v>1</v>
      </c>
      <c r="BN20" s="4">
        <v>0</v>
      </c>
      <c r="BO20" s="4">
        <v>1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1</v>
      </c>
      <c r="BV20" s="4">
        <v>0</v>
      </c>
      <c r="BW20" s="4">
        <v>0</v>
      </c>
      <c r="BX20" s="4">
        <v>0</v>
      </c>
      <c r="BY20" s="4">
        <v>1</v>
      </c>
      <c r="BZ20" s="4">
        <v>0</v>
      </c>
      <c r="CA20" s="4">
        <v>0</v>
      </c>
      <c r="CB20" s="4">
        <v>0</v>
      </c>
      <c r="CC20" s="4">
        <v>0</v>
      </c>
      <c r="CD20" s="4">
        <v>1</v>
      </c>
      <c r="CE20" s="4">
        <v>0</v>
      </c>
      <c r="CF20" s="4">
        <v>0</v>
      </c>
    </row>
    <row r="21" spans="1:84" x14ac:dyDescent="0.2">
      <c r="A21" t="s">
        <v>151</v>
      </c>
      <c r="B21" t="s">
        <v>134</v>
      </c>
      <c r="C21" t="s">
        <v>135</v>
      </c>
      <c r="D21" s="6" t="s">
        <v>152</v>
      </c>
      <c r="E21">
        <v>14</v>
      </c>
      <c r="F21">
        <v>20</v>
      </c>
      <c r="G21" t="s">
        <v>506</v>
      </c>
      <c r="H21">
        <v>2011</v>
      </c>
      <c r="I21">
        <v>1</v>
      </c>
      <c r="K21">
        <f t="shared" si="0"/>
        <v>37.5</v>
      </c>
      <c r="L21">
        <v>1</v>
      </c>
      <c r="M21" t="s">
        <v>137</v>
      </c>
      <c r="N21">
        <v>4</v>
      </c>
      <c r="O21" s="4">
        <v>14.7</v>
      </c>
      <c r="P21">
        <v>12</v>
      </c>
      <c r="Q21">
        <v>18</v>
      </c>
      <c r="R21">
        <v>84</v>
      </c>
      <c r="S21">
        <v>138</v>
      </c>
      <c r="T21">
        <v>222</v>
      </c>
      <c r="U21">
        <f t="shared" si="1"/>
        <v>37.837837837837839</v>
      </c>
      <c r="V21">
        <v>2</v>
      </c>
      <c r="W21">
        <v>6</v>
      </c>
      <c r="X21" t="s">
        <v>73</v>
      </c>
      <c r="Y21">
        <v>1</v>
      </c>
      <c r="AA21">
        <v>5</v>
      </c>
      <c r="AC21">
        <v>4</v>
      </c>
      <c r="AD21">
        <v>6</v>
      </c>
      <c r="AE21">
        <v>3</v>
      </c>
      <c r="AF21" t="s">
        <v>151</v>
      </c>
      <c r="AG21" t="s">
        <v>139</v>
      </c>
      <c r="AH21">
        <v>0</v>
      </c>
      <c r="AI21">
        <v>0</v>
      </c>
      <c r="AJ21">
        <v>0</v>
      </c>
      <c r="AK21">
        <f t="shared" si="2"/>
        <v>15</v>
      </c>
      <c r="AL21">
        <v>0.55905488999999997</v>
      </c>
      <c r="AM21" s="4">
        <f>AVERAGE(AT21:BK21)</f>
        <v>0.39066666666666666</v>
      </c>
      <c r="AN21" s="4"/>
      <c r="AO21" s="4"/>
      <c r="AP21" s="4"/>
      <c r="AQ21" s="4"/>
      <c r="AR21" s="4"/>
      <c r="AS21" s="4"/>
      <c r="AT21" s="4">
        <v>0.41</v>
      </c>
      <c r="AU21" s="4">
        <v>0.46</v>
      </c>
      <c r="AV21" s="4">
        <v>0.39</v>
      </c>
      <c r="AW21" s="4">
        <v>0.53</v>
      </c>
      <c r="AX21" s="4">
        <v>0.45</v>
      </c>
      <c r="AY21" s="4">
        <v>0.39</v>
      </c>
      <c r="AZ21" s="4"/>
      <c r="BA21" s="4">
        <v>0.33</v>
      </c>
      <c r="BB21" s="4">
        <v>0.28999999999999998</v>
      </c>
      <c r="BC21" s="4">
        <v>0.42</v>
      </c>
      <c r="BD21" s="4">
        <v>0.44</v>
      </c>
      <c r="BE21" s="4"/>
      <c r="BF21" s="4">
        <v>0.4</v>
      </c>
      <c r="BG21" s="4"/>
      <c r="BH21" s="4">
        <v>0.39</v>
      </c>
      <c r="BI21" s="4">
        <v>0.31</v>
      </c>
      <c r="BJ21" s="4">
        <v>0.24</v>
      </c>
      <c r="BK21" s="4">
        <v>0.41</v>
      </c>
      <c r="BL21" s="5">
        <v>475</v>
      </c>
      <c r="BM21" s="4">
        <v>1</v>
      </c>
      <c r="BN21" s="4">
        <v>0</v>
      </c>
      <c r="BO21" s="4">
        <v>1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1</v>
      </c>
      <c r="BV21" s="4">
        <v>0</v>
      </c>
      <c r="BW21" s="4">
        <v>0</v>
      </c>
      <c r="BX21" s="4">
        <v>0</v>
      </c>
      <c r="BY21" s="4">
        <v>1</v>
      </c>
      <c r="BZ21" s="4">
        <v>0</v>
      </c>
      <c r="CA21" s="4">
        <v>0</v>
      </c>
      <c r="CB21" s="4">
        <v>0</v>
      </c>
      <c r="CC21" s="4">
        <v>0</v>
      </c>
      <c r="CD21" s="4">
        <v>1</v>
      </c>
      <c r="CE21" s="4">
        <v>0</v>
      </c>
      <c r="CF21" s="4">
        <v>0</v>
      </c>
    </row>
    <row r="22" spans="1:84" x14ac:dyDescent="0.2">
      <c r="A22" t="s">
        <v>153</v>
      </c>
      <c r="B22" t="s">
        <v>154</v>
      </c>
      <c r="C22" t="s">
        <v>155</v>
      </c>
      <c r="D22" s="6" t="s">
        <v>156</v>
      </c>
      <c r="E22">
        <v>15</v>
      </c>
      <c r="F22">
        <v>21</v>
      </c>
      <c r="G22" t="s">
        <v>507</v>
      </c>
      <c r="H22">
        <v>2018</v>
      </c>
      <c r="I22">
        <v>1</v>
      </c>
      <c r="K22">
        <f t="shared" si="0"/>
        <v>70.833333333333329</v>
      </c>
      <c r="L22">
        <v>1</v>
      </c>
      <c r="M22" t="s">
        <v>72</v>
      </c>
      <c r="N22">
        <v>3</v>
      </c>
      <c r="O22" s="4">
        <v>23.3</v>
      </c>
      <c r="R22">
        <v>0</v>
      </c>
      <c r="S22">
        <v>305</v>
      </c>
      <c r="T22">
        <v>305</v>
      </c>
      <c r="U22">
        <f t="shared" si="1"/>
        <v>0</v>
      </c>
      <c r="V22">
        <v>1</v>
      </c>
      <c r="W22">
        <v>2</v>
      </c>
      <c r="X22" t="s">
        <v>73</v>
      </c>
      <c r="Y22">
        <v>6</v>
      </c>
      <c r="Z22">
        <v>1</v>
      </c>
      <c r="AA22">
        <v>4</v>
      </c>
      <c r="AC22">
        <v>5</v>
      </c>
      <c r="AD22">
        <v>4</v>
      </c>
      <c r="AE22">
        <v>2</v>
      </c>
      <c r="AF22" t="s">
        <v>157</v>
      </c>
      <c r="AG22" t="s">
        <v>158</v>
      </c>
      <c r="AH22">
        <v>0</v>
      </c>
      <c r="AI22">
        <v>0</v>
      </c>
      <c r="AJ22">
        <v>0</v>
      </c>
      <c r="AK22">
        <f t="shared" si="2"/>
        <v>7</v>
      </c>
      <c r="AL22">
        <v>0.33159979000000001</v>
      </c>
      <c r="AM22" s="4">
        <f>AVERAGE(AT22:BK22)</f>
        <v>0.24142857142857141</v>
      </c>
      <c r="AN22" s="4"/>
      <c r="AO22" s="4"/>
      <c r="AP22" s="4"/>
      <c r="AQ22" s="4"/>
      <c r="AR22" s="4"/>
      <c r="AS22" s="4"/>
      <c r="AT22" s="4">
        <v>0.37</v>
      </c>
      <c r="AU22" s="4">
        <v>0.25</v>
      </c>
      <c r="AV22" s="4"/>
      <c r="AW22" s="4">
        <v>0.27</v>
      </c>
      <c r="AX22" s="4"/>
      <c r="AY22" s="4">
        <v>0.31</v>
      </c>
      <c r="AZ22" s="4"/>
      <c r="BA22" s="4"/>
      <c r="BB22" s="4"/>
      <c r="BC22" s="4"/>
      <c r="BD22" s="4"/>
      <c r="BE22" s="4"/>
      <c r="BF22" s="4">
        <v>0.25</v>
      </c>
      <c r="BG22" s="4"/>
      <c r="BH22" s="4"/>
      <c r="BI22" s="4">
        <v>0.06</v>
      </c>
      <c r="BJ22" s="4"/>
      <c r="BK22" s="4">
        <v>0.18</v>
      </c>
      <c r="BL22" s="5">
        <v>69</v>
      </c>
      <c r="BM22" s="4">
        <v>0</v>
      </c>
      <c r="BN22" s="4">
        <v>0</v>
      </c>
      <c r="BO22" s="4">
        <v>0</v>
      </c>
      <c r="BP22" s="4">
        <v>0</v>
      </c>
      <c r="BQ22" s="4">
        <v>1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1</v>
      </c>
      <c r="BX22" s="4">
        <v>0</v>
      </c>
      <c r="BY22" s="4">
        <v>0</v>
      </c>
      <c r="BZ22" s="4">
        <v>0</v>
      </c>
      <c r="CA22" s="4">
        <v>0</v>
      </c>
      <c r="CB22" s="4">
        <v>1</v>
      </c>
      <c r="CC22" s="4">
        <v>1</v>
      </c>
      <c r="CD22" s="4">
        <v>0</v>
      </c>
      <c r="CE22" s="4">
        <v>0</v>
      </c>
      <c r="CF22" s="4">
        <v>0</v>
      </c>
    </row>
    <row r="23" spans="1:84" x14ac:dyDescent="0.2">
      <c r="A23" t="s">
        <v>153</v>
      </c>
      <c r="B23" t="s">
        <v>154</v>
      </c>
      <c r="C23" t="s">
        <v>155</v>
      </c>
      <c r="D23" s="6" t="s">
        <v>159</v>
      </c>
      <c r="E23">
        <v>15</v>
      </c>
      <c r="F23">
        <v>22</v>
      </c>
      <c r="G23" t="s">
        <v>508</v>
      </c>
      <c r="H23">
        <v>2018</v>
      </c>
      <c r="I23">
        <v>1</v>
      </c>
      <c r="K23">
        <f t="shared" si="0"/>
        <v>70.833333333333329</v>
      </c>
      <c r="L23">
        <v>1</v>
      </c>
      <c r="M23" t="s">
        <v>72</v>
      </c>
      <c r="N23">
        <v>3</v>
      </c>
      <c r="O23" s="4">
        <v>23.3</v>
      </c>
      <c r="R23">
        <v>0</v>
      </c>
      <c r="S23">
        <v>305</v>
      </c>
      <c r="T23">
        <v>305</v>
      </c>
      <c r="U23">
        <f t="shared" si="1"/>
        <v>0</v>
      </c>
      <c r="V23">
        <v>1</v>
      </c>
      <c r="W23">
        <v>2</v>
      </c>
      <c r="X23" t="s">
        <v>73</v>
      </c>
      <c r="Y23">
        <v>6</v>
      </c>
      <c r="Z23">
        <v>1</v>
      </c>
      <c r="AA23">
        <v>4</v>
      </c>
      <c r="AC23">
        <v>5</v>
      </c>
      <c r="AD23">
        <v>5</v>
      </c>
      <c r="AE23">
        <v>2</v>
      </c>
      <c r="AF23" t="s">
        <v>160</v>
      </c>
      <c r="AG23" t="s">
        <v>158</v>
      </c>
      <c r="AH23">
        <v>0</v>
      </c>
      <c r="AI23">
        <v>0</v>
      </c>
      <c r="AJ23">
        <v>0</v>
      </c>
      <c r="AK23">
        <f t="shared" si="2"/>
        <v>7</v>
      </c>
      <c r="AL23">
        <v>0.29628146</v>
      </c>
      <c r="AM23" s="4">
        <f t="shared" ref="AM23" si="4">AVERAGE(AT23:BK23)</f>
        <v>0.21571428571428572</v>
      </c>
      <c r="AN23" s="4"/>
      <c r="AO23" s="4"/>
      <c r="AP23" s="4"/>
      <c r="AQ23" s="4"/>
      <c r="AR23" s="4"/>
      <c r="AS23" s="4"/>
      <c r="AT23" s="4">
        <v>0.3</v>
      </c>
      <c r="AU23" s="4">
        <v>0.25</v>
      </c>
      <c r="AV23" s="4"/>
      <c r="AW23" s="4">
        <v>0.25</v>
      </c>
      <c r="AX23" s="4"/>
      <c r="AY23" s="4">
        <v>0.28999999999999998</v>
      </c>
      <c r="AZ23" s="4"/>
      <c r="BA23" s="4"/>
      <c r="BB23" s="4"/>
      <c r="BC23" s="4"/>
      <c r="BD23" s="4"/>
      <c r="BE23" s="4"/>
      <c r="BF23" s="4">
        <v>0.22</v>
      </c>
      <c r="BG23" s="4"/>
      <c r="BH23" s="4"/>
      <c r="BI23" s="4">
        <v>0.02</v>
      </c>
      <c r="BJ23" s="4"/>
      <c r="BK23" s="4">
        <v>0.18</v>
      </c>
      <c r="BL23" s="5">
        <v>69</v>
      </c>
      <c r="BM23" s="4">
        <v>0</v>
      </c>
      <c r="BN23" s="4">
        <v>0</v>
      </c>
      <c r="BO23" s="4">
        <v>0</v>
      </c>
      <c r="BP23" s="4">
        <v>0</v>
      </c>
      <c r="BQ23" s="4">
        <v>1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1</v>
      </c>
      <c r="BY23" s="4">
        <v>0</v>
      </c>
      <c r="BZ23" s="4">
        <v>0</v>
      </c>
      <c r="CA23" s="4">
        <v>0</v>
      </c>
      <c r="CB23" s="4">
        <v>1</v>
      </c>
      <c r="CC23" s="4">
        <v>1</v>
      </c>
      <c r="CD23" s="4">
        <v>0</v>
      </c>
      <c r="CE23" s="4">
        <v>0</v>
      </c>
      <c r="CF23" s="4">
        <v>0</v>
      </c>
    </row>
    <row r="24" spans="1:84" x14ac:dyDescent="0.2">
      <c r="A24" t="s">
        <v>153</v>
      </c>
      <c r="B24" t="s">
        <v>161</v>
      </c>
      <c r="C24" t="s">
        <v>162</v>
      </c>
      <c r="D24" s="6" t="s">
        <v>163</v>
      </c>
      <c r="E24">
        <v>16</v>
      </c>
      <c r="F24">
        <v>23</v>
      </c>
      <c r="G24" t="s">
        <v>509</v>
      </c>
      <c r="H24">
        <v>2013</v>
      </c>
      <c r="I24">
        <v>1</v>
      </c>
      <c r="K24">
        <f t="shared" si="0"/>
        <v>87.5</v>
      </c>
      <c r="L24">
        <v>1</v>
      </c>
      <c r="M24" t="s">
        <v>72</v>
      </c>
      <c r="N24">
        <v>3</v>
      </c>
      <c r="O24" s="4">
        <v>19.14</v>
      </c>
      <c r="R24">
        <v>0</v>
      </c>
      <c r="S24">
        <v>409</v>
      </c>
      <c r="T24">
        <v>409</v>
      </c>
      <c r="U24">
        <f t="shared" si="1"/>
        <v>0</v>
      </c>
      <c r="V24">
        <v>1</v>
      </c>
      <c r="W24">
        <v>2</v>
      </c>
      <c r="X24" t="s">
        <v>73</v>
      </c>
      <c r="Y24">
        <v>1</v>
      </c>
      <c r="AA24">
        <v>6</v>
      </c>
      <c r="AC24">
        <v>6</v>
      </c>
      <c r="AD24">
        <v>4</v>
      </c>
      <c r="AE24">
        <v>2</v>
      </c>
      <c r="AF24" t="s">
        <v>157</v>
      </c>
      <c r="AG24" t="s">
        <v>164</v>
      </c>
      <c r="AH24">
        <v>0</v>
      </c>
      <c r="AI24">
        <v>0</v>
      </c>
      <c r="AJ24">
        <v>1</v>
      </c>
      <c r="AK24">
        <f>COUNT(AO24:AS24)</f>
        <v>3</v>
      </c>
      <c r="AL24">
        <v>0.24270920000000001</v>
      </c>
      <c r="AM24" s="4">
        <f>AVERAGE(AO24:AQ24)</f>
        <v>0.19333333333333336</v>
      </c>
      <c r="AN24" s="4"/>
      <c r="AO24" s="4">
        <v>0.23</v>
      </c>
      <c r="AP24" s="4">
        <v>0.23</v>
      </c>
      <c r="AQ24" s="4">
        <v>0.12</v>
      </c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5">
        <v>416</v>
      </c>
      <c r="BM24" s="4">
        <v>0</v>
      </c>
      <c r="BN24" s="4">
        <v>0</v>
      </c>
      <c r="BO24" s="4">
        <v>0</v>
      </c>
      <c r="BP24" s="4">
        <v>0</v>
      </c>
      <c r="BQ24" s="4">
        <v>1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1</v>
      </c>
      <c r="BX24" s="4">
        <v>0</v>
      </c>
      <c r="BY24" s="4">
        <v>0</v>
      </c>
      <c r="BZ24" s="4">
        <v>0</v>
      </c>
      <c r="CA24" s="4">
        <v>0</v>
      </c>
      <c r="CB24" s="4">
        <v>1</v>
      </c>
      <c r="CC24" s="4">
        <v>1</v>
      </c>
      <c r="CD24" s="4">
        <v>0</v>
      </c>
      <c r="CE24" s="4">
        <v>0</v>
      </c>
      <c r="CF24" s="4">
        <v>0</v>
      </c>
    </row>
    <row r="25" spans="1:84" x14ac:dyDescent="0.2">
      <c r="A25" t="s">
        <v>153</v>
      </c>
      <c r="B25" t="s">
        <v>161</v>
      </c>
      <c r="C25" t="s">
        <v>162</v>
      </c>
      <c r="D25" s="6" t="s">
        <v>165</v>
      </c>
      <c r="E25">
        <v>16</v>
      </c>
      <c r="F25">
        <v>24</v>
      </c>
      <c r="G25" t="s">
        <v>510</v>
      </c>
      <c r="H25">
        <v>2013</v>
      </c>
      <c r="I25">
        <v>1</v>
      </c>
      <c r="K25">
        <f t="shared" si="0"/>
        <v>87.5</v>
      </c>
      <c r="L25">
        <v>1</v>
      </c>
      <c r="M25" t="s">
        <v>72</v>
      </c>
      <c r="N25">
        <v>3</v>
      </c>
      <c r="O25" s="4">
        <v>19.14</v>
      </c>
      <c r="R25">
        <v>0</v>
      </c>
      <c r="S25">
        <v>409</v>
      </c>
      <c r="T25">
        <v>409</v>
      </c>
      <c r="U25">
        <f t="shared" si="1"/>
        <v>0</v>
      </c>
      <c r="V25">
        <v>1</v>
      </c>
      <c r="W25">
        <v>2</v>
      </c>
      <c r="X25" t="s">
        <v>73</v>
      </c>
      <c r="Y25">
        <v>1</v>
      </c>
      <c r="AA25">
        <v>6</v>
      </c>
      <c r="AC25">
        <v>6</v>
      </c>
      <c r="AD25">
        <v>5</v>
      </c>
      <c r="AE25">
        <v>2</v>
      </c>
      <c r="AF25" t="s">
        <v>160</v>
      </c>
      <c r="AG25" t="s">
        <v>164</v>
      </c>
      <c r="AH25">
        <v>0</v>
      </c>
      <c r="AI25">
        <v>0</v>
      </c>
      <c r="AJ25">
        <v>1</v>
      </c>
      <c r="AK25">
        <f t="shared" ref="AK25:AK27" si="5">COUNT(AO25:AS25)</f>
        <v>3</v>
      </c>
      <c r="AL25">
        <v>0.15064709000000001</v>
      </c>
      <c r="AM25" s="4">
        <f>AVERAGE(AO25:AQ25)</f>
        <v>0.12</v>
      </c>
      <c r="AN25" s="4"/>
      <c r="AO25" s="4">
        <v>0.18</v>
      </c>
      <c r="AP25" s="4">
        <v>0.14000000000000001</v>
      </c>
      <c r="AQ25" s="4">
        <v>0.04</v>
      </c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5">
        <v>416</v>
      </c>
      <c r="BM25" s="4">
        <v>0</v>
      </c>
      <c r="BN25" s="4">
        <v>0</v>
      </c>
      <c r="BO25" s="4">
        <v>0</v>
      </c>
      <c r="BP25" s="4">
        <v>0</v>
      </c>
      <c r="BQ25" s="4">
        <v>1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1</v>
      </c>
      <c r="BY25" s="4">
        <v>0</v>
      </c>
      <c r="BZ25" s="4">
        <v>0</v>
      </c>
      <c r="CA25" s="4">
        <v>0</v>
      </c>
      <c r="CB25" s="4">
        <v>1</v>
      </c>
      <c r="CC25" s="4">
        <v>1</v>
      </c>
      <c r="CD25" s="4">
        <v>0</v>
      </c>
      <c r="CE25" s="4">
        <v>0</v>
      </c>
      <c r="CF25" s="4">
        <v>0</v>
      </c>
    </row>
    <row r="26" spans="1:84" x14ac:dyDescent="0.2">
      <c r="A26" t="s">
        <v>166</v>
      </c>
      <c r="B26" t="s">
        <v>167</v>
      </c>
      <c r="C26" t="s">
        <v>168</v>
      </c>
      <c r="D26" s="6" t="s">
        <v>169</v>
      </c>
      <c r="E26">
        <v>17</v>
      </c>
      <c r="F26">
        <v>25</v>
      </c>
      <c r="G26" t="s">
        <v>511</v>
      </c>
      <c r="H26">
        <v>2007</v>
      </c>
      <c r="I26">
        <v>1</v>
      </c>
      <c r="K26">
        <f t="shared" si="0"/>
        <v>91.666666666666671</v>
      </c>
      <c r="L26">
        <v>1</v>
      </c>
      <c r="M26" t="s">
        <v>92</v>
      </c>
      <c r="N26">
        <v>4</v>
      </c>
      <c r="O26" s="4">
        <v>39.229999999999997</v>
      </c>
      <c r="R26">
        <v>0</v>
      </c>
      <c r="S26">
        <v>298</v>
      </c>
      <c r="T26">
        <v>298</v>
      </c>
      <c r="U26">
        <f t="shared" si="1"/>
        <v>0</v>
      </c>
      <c r="V26">
        <v>1</v>
      </c>
      <c r="W26">
        <v>5</v>
      </c>
      <c r="X26" t="s">
        <v>66</v>
      </c>
      <c r="Y26">
        <v>7</v>
      </c>
      <c r="AA26">
        <v>6</v>
      </c>
      <c r="AC26">
        <v>6</v>
      </c>
      <c r="AD26">
        <v>4</v>
      </c>
      <c r="AE26">
        <v>2</v>
      </c>
      <c r="AF26" t="s">
        <v>170</v>
      </c>
      <c r="AG26" t="s">
        <v>164</v>
      </c>
      <c r="AH26">
        <v>0</v>
      </c>
      <c r="AI26">
        <v>1</v>
      </c>
      <c r="AJ26">
        <v>1</v>
      </c>
      <c r="AK26">
        <f t="shared" si="5"/>
        <v>2</v>
      </c>
      <c r="AL26">
        <v>0.45188376000000002</v>
      </c>
      <c r="AM26" s="4">
        <f>AVERAGE(AO26:AP26)</f>
        <v>0.38500000000000001</v>
      </c>
      <c r="AN26" s="4"/>
      <c r="AO26" s="4">
        <v>0.44</v>
      </c>
      <c r="AP26" s="4">
        <v>0.33</v>
      </c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5">
        <v>374</v>
      </c>
      <c r="BM26" s="4">
        <v>0</v>
      </c>
      <c r="BN26" s="4">
        <v>1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1</v>
      </c>
      <c r="BU26" s="4">
        <v>0</v>
      </c>
      <c r="BV26" s="4">
        <v>0</v>
      </c>
      <c r="BW26" s="4">
        <v>1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1</v>
      </c>
      <c r="CD26" s="4">
        <v>0</v>
      </c>
      <c r="CE26" s="4">
        <v>0</v>
      </c>
      <c r="CF26" s="4">
        <v>0</v>
      </c>
    </row>
    <row r="27" spans="1:84" x14ac:dyDescent="0.2">
      <c r="A27" t="s">
        <v>171</v>
      </c>
      <c r="B27" t="s">
        <v>167</v>
      </c>
      <c r="C27" t="s">
        <v>168</v>
      </c>
      <c r="D27" s="6" t="s">
        <v>172</v>
      </c>
      <c r="E27">
        <v>17</v>
      </c>
      <c r="F27">
        <v>26</v>
      </c>
      <c r="G27" t="s">
        <v>512</v>
      </c>
      <c r="H27">
        <v>2007</v>
      </c>
      <c r="I27">
        <v>1</v>
      </c>
      <c r="K27">
        <f t="shared" si="0"/>
        <v>91.666666666666671</v>
      </c>
      <c r="L27">
        <v>1</v>
      </c>
      <c r="M27" t="s">
        <v>92</v>
      </c>
      <c r="N27">
        <v>4</v>
      </c>
      <c r="O27" s="4">
        <v>39.229999999999997</v>
      </c>
      <c r="R27">
        <v>0</v>
      </c>
      <c r="S27">
        <v>298</v>
      </c>
      <c r="T27">
        <v>298</v>
      </c>
      <c r="U27">
        <f t="shared" si="1"/>
        <v>0</v>
      </c>
      <c r="V27">
        <v>1</v>
      </c>
      <c r="W27">
        <v>5</v>
      </c>
      <c r="X27" t="s">
        <v>66</v>
      </c>
      <c r="Y27">
        <v>7</v>
      </c>
      <c r="AA27">
        <v>6</v>
      </c>
      <c r="AC27">
        <v>6</v>
      </c>
      <c r="AD27">
        <v>4</v>
      </c>
      <c r="AE27">
        <v>2</v>
      </c>
      <c r="AF27" t="s">
        <v>173</v>
      </c>
      <c r="AG27" t="s">
        <v>164</v>
      </c>
      <c r="AH27">
        <v>0</v>
      </c>
      <c r="AI27">
        <v>1</v>
      </c>
      <c r="AJ27">
        <v>1</v>
      </c>
      <c r="AK27">
        <f t="shared" si="5"/>
        <v>2</v>
      </c>
      <c r="AL27">
        <v>0.32277411</v>
      </c>
      <c r="AM27" s="4">
        <f>AVERAGE(AO27:AP27)</f>
        <v>0.27500000000000002</v>
      </c>
      <c r="AN27" s="4"/>
      <c r="AO27" s="4">
        <v>0.27</v>
      </c>
      <c r="AP27" s="4">
        <v>0.28000000000000003</v>
      </c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5">
        <v>374</v>
      </c>
      <c r="BM27" s="4">
        <v>0</v>
      </c>
      <c r="BN27" s="4">
        <v>1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1</v>
      </c>
      <c r="BU27" s="4">
        <v>0</v>
      </c>
      <c r="BV27" s="4">
        <v>0</v>
      </c>
      <c r="BW27" s="4">
        <v>1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1</v>
      </c>
      <c r="CD27" s="4">
        <v>0</v>
      </c>
      <c r="CE27" s="4">
        <v>0</v>
      </c>
      <c r="CF27" s="4">
        <v>0</v>
      </c>
    </row>
    <row r="28" spans="1:84" x14ac:dyDescent="0.2">
      <c r="A28" t="s">
        <v>174</v>
      </c>
      <c r="B28" t="s">
        <v>175</v>
      </c>
      <c r="C28" t="s">
        <v>176</v>
      </c>
      <c r="D28" s="6" t="s">
        <v>177</v>
      </c>
      <c r="E28">
        <v>18</v>
      </c>
      <c r="F28">
        <v>27</v>
      </c>
      <c r="G28" t="s">
        <v>513</v>
      </c>
      <c r="H28">
        <v>2016</v>
      </c>
      <c r="I28">
        <v>1</v>
      </c>
      <c r="K28">
        <f t="shared" si="0"/>
        <v>95.833333333333329</v>
      </c>
      <c r="L28">
        <v>1</v>
      </c>
      <c r="M28" t="s">
        <v>72</v>
      </c>
      <c r="N28">
        <v>3</v>
      </c>
      <c r="O28" s="4">
        <v>36.36</v>
      </c>
      <c r="P28">
        <v>18</v>
      </c>
      <c r="Q28">
        <v>60</v>
      </c>
      <c r="R28">
        <v>0</v>
      </c>
      <c r="S28">
        <v>83</v>
      </c>
      <c r="T28">
        <v>83</v>
      </c>
      <c r="U28">
        <v>50</v>
      </c>
      <c r="V28">
        <v>1</v>
      </c>
      <c r="W28">
        <v>1</v>
      </c>
      <c r="X28" t="s">
        <v>66</v>
      </c>
      <c r="Y28">
        <v>7</v>
      </c>
      <c r="AA28">
        <v>4</v>
      </c>
      <c r="AC28">
        <v>5</v>
      </c>
      <c r="AD28">
        <v>5</v>
      </c>
      <c r="AE28">
        <v>2</v>
      </c>
      <c r="AF28" t="s">
        <v>178</v>
      </c>
      <c r="AG28" t="s">
        <v>164</v>
      </c>
      <c r="AH28">
        <v>0</v>
      </c>
      <c r="AI28">
        <v>0</v>
      </c>
      <c r="AJ28">
        <v>1</v>
      </c>
      <c r="AK28">
        <v>1</v>
      </c>
      <c r="AL28">
        <v>0.38</v>
      </c>
      <c r="AM28" s="4">
        <v>0.38</v>
      </c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>
        <v>0.38</v>
      </c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5">
        <v>537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1</v>
      </c>
      <c r="BY28" s="4">
        <v>0</v>
      </c>
      <c r="BZ28" s="4">
        <v>0</v>
      </c>
      <c r="CA28" s="4">
        <v>0</v>
      </c>
      <c r="CB28" s="4">
        <v>1</v>
      </c>
      <c r="CC28" s="4">
        <v>1</v>
      </c>
      <c r="CD28" s="4">
        <v>0</v>
      </c>
      <c r="CE28" s="4">
        <v>0</v>
      </c>
      <c r="CF28" s="4">
        <v>0</v>
      </c>
    </row>
    <row r="29" spans="1:84" x14ac:dyDescent="0.2">
      <c r="A29" t="s">
        <v>179</v>
      </c>
      <c r="B29" t="s">
        <v>175</v>
      </c>
      <c r="C29" t="s">
        <v>176</v>
      </c>
      <c r="D29" s="6" t="s">
        <v>180</v>
      </c>
      <c r="E29">
        <v>18</v>
      </c>
      <c r="F29">
        <v>28</v>
      </c>
      <c r="G29" t="s">
        <v>514</v>
      </c>
      <c r="H29">
        <v>2016</v>
      </c>
      <c r="I29">
        <v>1</v>
      </c>
      <c r="K29">
        <f t="shared" si="0"/>
        <v>95.833333333333329</v>
      </c>
      <c r="L29">
        <v>1</v>
      </c>
      <c r="M29" t="s">
        <v>72</v>
      </c>
      <c r="N29">
        <v>3</v>
      </c>
      <c r="O29" s="4">
        <v>36.36</v>
      </c>
      <c r="P29">
        <v>18</v>
      </c>
      <c r="Q29">
        <v>60</v>
      </c>
      <c r="R29">
        <v>0</v>
      </c>
      <c r="S29">
        <v>83</v>
      </c>
      <c r="T29">
        <v>83</v>
      </c>
      <c r="U29">
        <v>50</v>
      </c>
      <c r="V29">
        <v>1</v>
      </c>
      <c r="W29">
        <v>1</v>
      </c>
      <c r="X29" t="s">
        <v>66</v>
      </c>
      <c r="Y29">
        <v>7</v>
      </c>
      <c r="AA29">
        <v>4</v>
      </c>
      <c r="AC29">
        <v>5</v>
      </c>
      <c r="AD29">
        <v>5</v>
      </c>
      <c r="AE29">
        <v>2</v>
      </c>
      <c r="AF29" t="s">
        <v>178</v>
      </c>
      <c r="AG29" t="s">
        <v>164</v>
      </c>
      <c r="AH29">
        <v>0</v>
      </c>
      <c r="AI29">
        <v>0</v>
      </c>
      <c r="AJ29">
        <v>1</v>
      </c>
      <c r="AK29">
        <v>1</v>
      </c>
      <c r="AL29">
        <v>0.31</v>
      </c>
      <c r="AM29" s="4">
        <v>0.31</v>
      </c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>
        <v>0.31</v>
      </c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5">
        <v>537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1</v>
      </c>
      <c r="BY29" s="4">
        <v>0</v>
      </c>
      <c r="BZ29" s="4">
        <v>0</v>
      </c>
      <c r="CA29" s="4">
        <v>0</v>
      </c>
      <c r="CB29" s="4">
        <v>1</v>
      </c>
      <c r="CC29" s="4">
        <v>1</v>
      </c>
      <c r="CD29" s="4">
        <v>0</v>
      </c>
      <c r="CE29" s="4">
        <v>0</v>
      </c>
      <c r="CF29" s="4">
        <v>0</v>
      </c>
    </row>
    <row r="30" spans="1:84" x14ac:dyDescent="0.2">
      <c r="A30" t="s">
        <v>181</v>
      </c>
      <c r="B30" t="s">
        <v>182</v>
      </c>
      <c r="C30" t="s">
        <v>183</v>
      </c>
      <c r="D30" s="6" t="s">
        <v>184</v>
      </c>
      <c r="E30">
        <v>19</v>
      </c>
      <c r="F30">
        <v>29</v>
      </c>
      <c r="G30" t="s">
        <v>515</v>
      </c>
      <c r="H30">
        <v>2013</v>
      </c>
      <c r="I30">
        <v>1</v>
      </c>
      <c r="K30">
        <f t="shared" si="0"/>
        <v>95.833333333333329</v>
      </c>
      <c r="L30">
        <v>1</v>
      </c>
      <c r="M30" t="s">
        <v>72</v>
      </c>
      <c r="N30">
        <v>3</v>
      </c>
      <c r="O30" s="4">
        <v>33.54</v>
      </c>
      <c r="R30">
        <v>232</v>
      </c>
      <c r="S30">
        <v>0</v>
      </c>
      <c r="T30">
        <v>232</v>
      </c>
      <c r="U30">
        <f t="shared" ref="U30:U51" si="6">R30/T30*100</f>
        <v>100</v>
      </c>
      <c r="V30">
        <v>5</v>
      </c>
      <c r="W30">
        <v>4</v>
      </c>
      <c r="X30" t="s">
        <v>73</v>
      </c>
      <c r="Y30">
        <v>6</v>
      </c>
      <c r="AA30">
        <v>6</v>
      </c>
      <c r="AC30">
        <v>6</v>
      </c>
      <c r="AD30">
        <v>5</v>
      </c>
      <c r="AE30">
        <v>2</v>
      </c>
      <c r="AF30" t="s">
        <v>178</v>
      </c>
      <c r="AG30" t="s">
        <v>164</v>
      </c>
      <c r="AH30">
        <v>0</v>
      </c>
      <c r="AI30">
        <v>1</v>
      </c>
      <c r="AJ30">
        <v>1</v>
      </c>
      <c r="AK30">
        <f>COUNT(AO30:AS30)</f>
        <v>1</v>
      </c>
      <c r="AL30">
        <v>0.13</v>
      </c>
      <c r="AM30" s="4">
        <f>AVERAGE(AP30)</f>
        <v>0.13</v>
      </c>
      <c r="AN30" s="4"/>
      <c r="AO30" s="4"/>
      <c r="AP30" s="4">
        <v>0.13</v>
      </c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5">
        <v>583</v>
      </c>
      <c r="BM30" s="4">
        <v>0</v>
      </c>
      <c r="BN30" s="4">
        <v>1</v>
      </c>
      <c r="BO30" s="4">
        <v>0</v>
      </c>
      <c r="BP30" s="4">
        <v>0</v>
      </c>
      <c r="BQ30" s="4">
        <v>0</v>
      </c>
      <c r="BR30" s="4">
        <v>0</v>
      </c>
      <c r="BS30" s="4">
        <v>1</v>
      </c>
      <c r="BT30" s="4">
        <v>0</v>
      </c>
      <c r="BU30" s="4">
        <v>0</v>
      </c>
      <c r="BV30" s="4">
        <v>0</v>
      </c>
      <c r="BW30" s="4">
        <v>0</v>
      </c>
      <c r="BX30" s="4">
        <v>1</v>
      </c>
      <c r="BY30" s="4">
        <v>0</v>
      </c>
      <c r="BZ30" s="4">
        <v>0</v>
      </c>
      <c r="CA30" s="4">
        <v>0</v>
      </c>
      <c r="CB30" s="4">
        <v>1</v>
      </c>
      <c r="CC30" s="4">
        <v>1</v>
      </c>
      <c r="CD30" s="4">
        <v>0</v>
      </c>
      <c r="CE30" s="4">
        <v>0</v>
      </c>
      <c r="CF30" s="4">
        <v>0</v>
      </c>
    </row>
    <row r="31" spans="1:84" x14ac:dyDescent="0.2">
      <c r="A31" t="s">
        <v>185</v>
      </c>
      <c r="B31" t="s">
        <v>182</v>
      </c>
      <c r="C31" t="s">
        <v>183</v>
      </c>
      <c r="D31" s="6" t="s">
        <v>186</v>
      </c>
      <c r="E31">
        <v>19</v>
      </c>
      <c r="F31">
        <v>30</v>
      </c>
      <c r="G31" t="s">
        <v>516</v>
      </c>
      <c r="H31">
        <v>2013</v>
      </c>
      <c r="I31">
        <v>1</v>
      </c>
      <c r="K31">
        <f t="shared" si="0"/>
        <v>95.833333333333329</v>
      </c>
      <c r="L31">
        <v>1</v>
      </c>
      <c r="M31" t="s">
        <v>72</v>
      </c>
      <c r="N31">
        <v>3</v>
      </c>
      <c r="O31" s="4">
        <v>33.54</v>
      </c>
      <c r="R31">
        <v>232</v>
      </c>
      <c r="S31">
        <v>0</v>
      </c>
      <c r="T31">
        <v>232</v>
      </c>
      <c r="U31">
        <f t="shared" si="6"/>
        <v>100</v>
      </c>
      <c r="V31">
        <v>5</v>
      </c>
      <c r="W31">
        <v>4</v>
      </c>
      <c r="X31" t="s">
        <v>73</v>
      </c>
      <c r="Y31">
        <v>6</v>
      </c>
      <c r="AA31">
        <v>6</v>
      </c>
      <c r="AC31">
        <v>6</v>
      </c>
      <c r="AD31">
        <v>5</v>
      </c>
      <c r="AE31">
        <v>2</v>
      </c>
      <c r="AF31" t="s">
        <v>187</v>
      </c>
      <c r="AG31" t="s">
        <v>164</v>
      </c>
      <c r="AH31">
        <v>0</v>
      </c>
      <c r="AI31">
        <v>1</v>
      </c>
      <c r="AJ31">
        <v>1</v>
      </c>
      <c r="AK31">
        <f t="shared" ref="AK31:AK33" si="7">COUNT(AO31:AS31)</f>
        <v>1</v>
      </c>
      <c r="AL31">
        <v>0.21</v>
      </c>
      <c r="AM31" s="4">
        <f>AVERAGE(AP31)</f>
        <v>0.21</v>
      </c>
      <c r="AN31" s="4"/>
      <c r="AO31" s="4"/>
      <c r="AP31" s="4">
        <v>0.21</v>
      </c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5">
        <v>583</v>
      </c>
      <c r="BM31" s="4">
        <v>0</v>
      </c>
      <c r="BN31" s="4">
        <v>1</v>
      </c>
      <c r="BO31" s="4">
        <v>0</v>
      </c>
      <c r="BP31" s="4">
        <v>0</v>
      </c>
      <c r="BQ31" s="4">
        <v>0</v>
      </c>
      <c r="BR31" s="4">
        <v>0</v>
      </c>
      <c r="BS31" s="4">
        <v>1</v>
      </c>
      <c r="BT31" s="4">
        <v>0</v>
      </c>
      <c r="BU31" s="4">
        <v>0</v>
      </c>
      <c r="BV31" s="4">
        <v>0</v>
      </c>
      <c r="BW31" s="4">
        <v>0</v>
      </c>
      <c r="BX31" s="4">
        <v>1</v>
      </c>
      <c r="BY31" s="4">
        <v>0</v>
      </c>
      <c r="BZ31" s="4">
        <v>0</v>
      </c>
      <c r="CA31" s="4">
        <v>0</v>
      </c>
      <c r="CB31" s="4">
        <v>1</v>
      </c>
      <c r="CC31" s="4">
        <v>1</v>
      </c>
      <c r="CD31" s="4">
        <v>0</v>
      </c>
      <c r="CE31" s="4">
        <v>0</v>
      </c>
      <c r="CF31" s="4">
        <v>0</v>
      </c>
    </row>
    <row r="32" spans="1:84" x14ac:dyDescent="0.2">
      <c r="A32" t="s">
        <v>188</v>
      </c>
      <c r="B32" t="s">
        <v>189</v>
      </c>
      <c r="C32" t="s">
        <v>135</v>
      </c>
      <c r="D32" s="6" t="s">
        <v>190</v>
      </c>
      <c r="E32">
        <v>20</v>
      </c>
      <c r="F32">
        <v>31</v>
      </c>
      <c r="G32" t="s">
        <v>567</v>
      </c>
      <c r="H32">
        <v>2018</v>
      </c>
      <c r="I32">
        <v>1</v>
      </c>
      <c r="K32">
        <f t="shared" si="0"/>
        <v>91.666666666666671</v>
      </c>
      <c r="L32">
        <v>2</v>
      </c>
      <c r="M32" t="s">
        <v>92</v>
      </c>
      <c r="N32">
        <v>4</v>
      </c>
      <c r="O32" s="4">
        <v>13.77</v>
      </c>
      <c r="P32">
        <v>12</v>
      </c>
      <c r="Q32">
        <v>18</v>
      </c>
      <c r="R32">
        <v>409</v>
      </c>
      <c r="S32">
        <v>452</v>
      </c>
      <c r="T32">
        <v>867</v>
      </c>
      <c r="U32">
        <f t="shared" si="6"/>
        <v>47.174163783160324</v>
      </c>
      <c r="V32">
        <v>2</v>
      </c>
      <c r="W32">
        <v>6</v>
      </c>
      <c r="X32" t="s">
        <v>66</v>
      </c>
      <c r="Y32">
        <v>7</v>
      </c>
      <c r="Z32">
        <v>4</v>
      </c>
      <c r="AA32">
        <v>6</v>
      </c>
      <c r="AC32">
        <v>6</v>
      </c>
      <c r="AD32">
        <v>5</v>
      </c>
      <c r="AE32">
        <v>2</v>
      </c>
      <c r="AF32" t="s">
        <v>191</v>
      </c>
      <c r="AG32" t="s">
        <v>192</v>
      </c>
      <c r="AH32">
        <v>0</v>
      </c>
      <c r="AI32">
        <v>0</v>
      </c>
      <c r="AJ32">
        <v>1</v>
      </c>
      <c r="AK32">
        <f t="shared" si="7"/>
        <v>2</v>
      </c>
      <c r="AL32">
        <v>0.26408790999999998</v>
      </c>
      <c r="AM32" s="4">
        <f>AVERAGE(AO32:AS32)</f>
        <v>0.22500000000000001</v>
      </c>
      <c r="AN32" s="4"/>
      <c r="AO32" s="4">
        <v>0.22</v>
      </c>
      <c r="AP32" s="4"/>
      <c r="AQ32" s="4"/>
      <c r="AR32" s="4"/>
      <c r="AS32" s="4">
        <v>0.23</v>
      </c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5">
        <v>70</v>
      </c>
      <c r="BM32" s="4">
        <v>1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1</v>
      </c>
      <c r="BV32" s="4">
        <v>0</v>
      </c>
      <c r="BW32" s="4">
        <v>0</v>
      </c>
      <c r="BX32" s="4">
        <v>1</v>
      </c>
      <c r="BY32" s="4">
        <v>0</v>
      </c>
      <c r="BZ32" s="4">
        <v>0</v>
      </c>
      <c r="CA32" s="4">
        <v>0</v>
      </c>
      <c r="CB32" s="4">
        <v>0</v>
      </c>
      <c r="CC32" s="4">
        <v>1</v>
      </c>
      <c r="CD32" s="4">
        <v>0</v>
      </c>
      <c r="CE32" s="4">
        <v>0</v>
      </c>
      <c r="CF32" s="4">
        <v>0</v>
      </c>
    </row>
    <row r="33" spans="1:84" x14ac:dyDescent="0.2">
      <c r="A33" t="s">
        <v>193</v>
      </c>
      <c r="B33" t="s">
        <v>189</v>
      </c>
      <c r="C33" t="s">
        <v>135</v>
      </c>
      <c r="D33" s="6" t="s">
        <v>194</v>
      </c>
      <c r="E33">
        <v>20</v>
      </c>
      <c r="F33">
        <v>32</v>
      </c>
      <c r="G33" t="s">
        <v>568</v>
      </c>
      <c r="H33">
        <v>2018</v>
      </c>
      <c r="I33">
        <v>1</v>
      </c>
      <c r="K33">
        <f t="shared" si="0"/>
        <v>91.666666666666671</v>
      </c>
      <c r="L33">
        <v>2</v>
      </c>
      <c r="M33" t="s">
        <v>92</v>
      </c>
      <c r="N33">
        <v>4</v>
      </c>
      <c r="O33" s="4">
        <v>13.77</v>
      </c>
      <c r="P33">
        <v>12</v>
      </c>
      <c r="Q33">
        <v>18</v>
      </c>
      <c r="R33">
        <v>409</v>
      </c>
      <c r="S33">
        <v>452</v>
      </c>
      <c r="T33">
        <v>867</v>
      </c>
      <c r="U33">
        <f t="shared" si="6"/>
        <v>47.174163783160324</v>
      </c>
      <c r="V33">
        <v>2</v>
      </c>
      <c r="W33">
        <v>6</v>
      </c>
      <c r="X33" t="s">
        <v>66</v>
      </c>
      <c r="Y33">
        <v>7</v>
      </c>
      <c r="Z33">
        <v>4</v>
      </c>
      <c r="AA33">
        <v>6</v>
      </c>
      <c r="AC33">
        <v>6</v>
      </c>
      <c r="AD33">
        <v>5</v>
      </c>
      <c r="AE33">
        <v>2</v>
      </c>
      <c r="AF33" t="s">
        <v>191</v>
      </c>
      <c r="AG33" t="s">
        <v>192</v>
      </c>
      <c r="AH33">
        <v>0</v>
      </c>
      <c r="AI33">
        <v>0</v>
      </c>
      <c r="AJ33">
        <v>1</v>
      </c>
      <c r="AK33">
        <f t="shared" si="7"/>
        <v>2</v>
      </c>
      <c r="AL33">
        <v>0.31103687000000002</v>
      </c>
      <c r="AM33" s="4">
        <f>AVERAGE(AO33:AS33)</f>
        <v>0.26500000000000001</v>
      </c>
      <c r="AN33" s="4"/>
      <c r="AO33" s="4">
        <v>0.26</v>
      </c>
      <c r="AP33" s="4"/>
      <c r="AQ33" s="4"/>
      <c r="AR33" s="4"/>
      <c r="AS33" s="4">
        <v>0.27</v>
      </c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5">
        <v>70</v>
      </c>
      <c r="BM33" s="4">
        <v>1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1</v>
      </c>
      <c r="BV33" s="4">
        <v>0</v>
      </c>
      <c r="BW33" s="4">
        <v>0</v>
      </c>
      <c r="BX33" s="4">
        <v>1</v>
      </c>
      <c r="BY33" s="4">
        <v>0</v>
      </c>
      <c r="BZ33" s="4">
        <v>0</v>
      </c>
      <c r="CA33" s="4">
        <v>0</v>
      </c>
      <c r="CB33" s="4">
        <v>0</v>
      </c>
      <c r="CC33" s="4">
        <v>1</v>
      </c>
      <c r="CD33" s="4">
        <v>0</v>
      </c>
      <c r="CE33" s="4">
        <v>0</v>
      </c>
      <c r="CF33" s="4">
        <v>0</v>
      </c>
    </row>
    <row r="34" spans="1:84" x14ac:dyDescent="0.2">
      <c r="A34" t="s">
        <v>195</v>
      </c>
      <c r="B34" t="s">
        <v>196</v>
      </c>
      <c r="C34" t="s">
        <v>135</v>
      </c>
      <c r="D34" s="6" t="s">
        <v>197</v>
      </c>
      <c r="E34">
        <v>21</v>
      </c>
      <c r="F34">
        <v>33</v>
      </c>
      <c r="G34" t="s">
        <v>517</v>
      </c>
      <c r="H34">
        <v>2015</v>
      </c>
      <c r="I34">
        <v>1</v>
      </c>
      <c r="K34">
        <f t="shared" si="0"/>
        <v>91.666666666666671</v>
      </c>
      <c r="L34">
        <v>2</v>
      </c>
      <c r="M34" t="s">
        <v>92</v>
      </c>
      <c r="N34">
        <v>4</v>
      </c>
      <c r="O34" s="4">
        <v>14.17</v>
      </c>
      <c r="P34">
        <v>12</v>
      </c>
      <c r="Q34">
        <v>17</v>
      </c>
      <c r="R34">
        <v>293</v>
      </c>
      <c r="S34">
        <v>298</v>
      </c>
      <c r="T34">
        <v>591</v>
      </c>
      <c r="U34">
        <f t="shared" si="6"/>
        <v>49.57698815566836</v>
      </c>
      <c r="V34">
        <v>2</v>
      </c>
      <c r="W34">
        <v>6</v>
      </c>
      <c r="X34" t="s">
        <v>66</v>
      </c>
      <c r="Y34">
        <v>7</v>
      </c>
      <c r="Z34">
        <v>4</v>
      </c>
      <c r="AA34">
        <v>4</v>
      </c>
      <c r="AC34">
        <v>5</v>
      </c>
      <c r="AD34">
        <v>2</v>
      </c>
      <c r="AE34">
        <v>4</v>
      </c>
      <c r="AF34" t="s">
        <v>198</v>
      </c>
      <c r="AG34" t="s">
        <v>199</v>
      </c>
      <c r="AH34">
        <v>0</v>
      </c>
      <c r="AI34">
        <v>0</v>
      </c>
      <c r="AJ34">
        <v>0</v>
      </c>
      <c r="AK34">
        <f t="shared" ref="AK34:AK46" si="8">COUNT(AT34:BK34)</f>
        <v>1</v>
      </c>
      <c r="AL34">
        <v>0.17</v>
      </c>
      <c r="AM34" s="4">
        <f t="shared" ref="AM34:AM41" si="9">AVERAGE(AT34:BK34)</f>
        <v>0.17</v>
      </c>
      <c r="AN34" s="4"/>
      <c r="AO34" s="4">
        <v>0.25</v>
      </c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>
        <v>0.17</v>
      </c>
      <c r="BL34" s="5">
        <v>669</v>
      </c>
      <c r="BM34" s="4">
        <v>1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1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1</v>
      </c>
      <c r="CF34" s="4">
        <v>0</v>
      </c>
    </row>
    <row r="35" spans="1:84" x14ac:dyDescent="0.2">
      <c r="A35" t="s">
        <v>200</v>
      </c>
      <c r="B35" t="s">
        <v>196</v>
      </c>
      <c r="C35" t="s">
        <v>135</v>
      </c>
      <c r="D35" s="6" t="s">
        <v>201</v>
      </c>
      <c r="E35">
        <v>21</v>
      </c>
      <c r="F35">
        <v>34</v>
      </c>
      <c r="G35" t="s">
        <v>518</v>
      </c>
      <c r="H35">
        <v>2015</v>
      </c>
      <c r="I35">
        <v>1</v>
      </c>
      <c r="K35">
        <f t="shared" si="0"/>
        <v>91.666666666666671</v>
      </c>
      <c r="L35">
        <v>2</v>
      </c>
      <c r="M35" t="s">
        <v>92</v>
      </c>
      <c r="N35">
        <v>4</v>
      </c>
      <c r="O35" s="4">
        <v>14.17</v>
      </c>
      <c r="P35">
        <v>12</v>
      </c>
      <c r="Q35">
        <v>17</v>
      </c>
      <c r="R35">
        <v>293</v>
      </c>
      <c r="S35">
        <v>298</v>
      </c>
      <c r="T35">
        <v>591</v>
      </c>
      <c r="U35">
        <f t="shared" si="6"/>
        <v>49.57698815566836</v>
      </c>
      <c r="V35">
        <v>2</v>
      </c>
      <c r="W35">
        <v>6</v>
      </c>
      <c r="X35" t="s">
        <v>66</v>
      </c>
      <c r="Y35">
        <v>7</v>
      </c>
      <c r="Z35">
        <v>4</v>
      </c>
      <c r="AA35">
        <v>4</v>
      </c>
      <c r="AC35">
        <v>5</v>
      </c>
      <c r="AD35">
        <v>2</v>
      </c>
      <c r="AE35">
        <v>4</v>
      </c>
      <c r="AF35" t="s">
        <v>198</v>
      </c>
      <c r="AG35" t="s">
        <v>199</v>
      </c>
      <c r="AH35">
        <v>0</v>
      </c>
      <c r="AI35">
        <v>0</v>
      </c>
      <c r="AJ35">
        <v>0</v>
      </c>
      <c r="AK35">
        <f t="shared" si="8"/>
        <v>1</v>
      </c>
      <c r="AL35">
        <v>0.25</v>
      </c>
      <c r="AM35" s="4">
        <f t="shared" si="9"/>
        <v>0.25</v>
      </c>
      <c r="AN35" s="4"/>
      <c r="AO35" s="4">
        <v>0.26</v>
      </c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>
        <v>0.25</v>
      </c>
      <c r="BL35" s="5">
        <v>669</v>
      </c>
      <c r="BM35" s="4">
        <v>1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1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1</v>
      </c>
      <c r="CF35" s="4">
        <v>0</v>
      </c>
    </row>
    <row r="36" spans="1:84" x14ac:dyDescent="0.2">
      <c r="A36" t="s">
        <v>202</v>
      </c>
      <c r="B36" t="s">
        <v>196</v>
      </c>
      <c r="C36" t="s">
        <v>135</v>
      </c>
      <c r="D36" s="6" t="s">
        <v>203</v>
      </c>
      <c r="E36">
        <v>21</v>
      </c>
      <c r="F36">
        <v>35</v>
      </c>
      <c r="G36" t="s">
        <v>519</v>
      </c>
      <c r="H36">
        <v>2015</v>
      </c>
      <c r="I36">
        <v>1</v>
      </c>
      <c r="K36">
        <f t="shared" si="0"/>
        <v>91.666666666666671</v>
      </c>
      <c r="L36">
        <v>2</v>
      </c>
      <c r="M36" t="s">
        <v>92</v>
      </c>
      <c r="N36">
        <v>4</v>
      </c>
      <c r="O36" s="4">
        <v>14.17</v>
      </c>
      <c r="P36">
        <v>12</v>
      </c>
      <c r="Q36">
        <v>17</v>
      </c>
      <c r="R36">
        <v>293</v>
      </c>
      <c r="S36">
        <v>298</v>
      </c>
      <c r="T36">
        <v>591</v>
      </c>
      <c r="U36">
        <f t="shared" si="6"/>
        <v>49.57698815566836</v>
      </c>
      <c r="V36">
        <v>2</v>
      </c>
      <c r="W36">
        <v>6</v>
      </c>
      <c r="X36" t="s">
        <v>66</v>
      </c>
      <c r="Y36">
        <v>7</v>
      </c>
      <c r="Z36">
        <v>4</v>
      </c>
      <c r="AA36">
        <v>4</v>
      </c>
      <c r="AC36">
        <v>5</v>
      </c>
      <c r="AD36">
        <v>2</v>
      </c>
      <c r="AE36">
        <v>4</v>
      </c>
      <c r="AF36" t="s">
        <v>198</v>
      </c>
      <c r="AG36" t="s">
        <v>199</v>
      </c>
      <c r="AH36">
        <v>1</v>
      </c>
      <c r="AI36">
        <v>0</v>
      </c>
      <c r="AJ36">
        <v>0</v>
      </c>
      <c r="AK36">
        <f t="shared" si="8"/>
        <v>1</v>
      </c>
      <c r="AL36">
        <v>0.1</v>
      </c>
      <c r="AM36" s="4">
        <f t="shared" si="9"/>
        <v>0.1</v>
      </c>
      <c r="AN36" s="4"/>
      <c r="AO36" s="4">
        <v>0.1</v>
      </c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>
        <v>0.1</v>
      </c>
      <c r="BL36" s="5">
        <v>669</v>
      </c>
      <c r="BM36" s="4">
        <v>1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1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1</v>
      </c>
      <c r="CF36" s="4">
        <v>0</v>
      </c>
    </row>
    <row r="37" spans="1:84" x14ac:dyDescent="0.2">
      <c r="A37" t="s">
        <v>204</v>
      </c>
      <c r="B37" t="s">
        <v>196</v>
      </c>
      <c r="C37" t="s">
        <v>135</v>
      </c>
      <c r="D37" s="6" t="s">
        <v>205</v>
      </c>
      <c r="E37">
        <v>21</v>
      </c>
      <c r="F37">
        <v>36</v>
      </c>
      <c r="G37" t="s">
        <v>520</v>
      </c>
      <c r="H37">
        <v>2015</v>
      </c>
      <c r="I37">
        <v>1</v>
      </c>
      <c r="K37">
        <f t="shared" si="0"/>
        <v>91.666666666666671</v>
      </c>
      <c r="L37">
        <v>2</v>
      </c>
      <c r="M37" t="s">
        <v>92</v>
      </c>
      <c r="N37">
        <v>4</v>
      </c>
      <c r="O37" s="4">
        <v>14.17</v>
      </c>
      <c r="P37">
        <v>12</v>
      </c>
      <c r="Q37">
        <v>17</v>
      </c>
      <c r="R37">
        <v>293</v>
      </c>
      <c r="S37">
        <v>298</v>
      </c>
      <c r="T37">
        <v>591</v>
      </c>
      <c r="U37">
        <f t="shared" si="6"/>
        <v>49.57698815566836</v>
      </c>
      <c r="V37">
        <v>2</v>
      </c>
      <c r="W37">
        <v>6</v>
      </c>
      <c r="X37" t="s">
        <v>66</v>
      </c>
      <c r="Y37">
        <v>7</v>
      </c>
      <c r="Z37">
        <v>4</v>
      </c>
      <c r="AA37">
        <v>4</v>
      </c>
      <c r="AC37">
        <v>5</v>
      </c>
      <c r="AD37">
        <v>2</v>
      </c>
      <c r="AE37">
        <v>4</v>
      </c>
      <c r="AF37" t="s">
        <v>198</v>
      </c>
      <c r="AG37" t="s">
        <v>199</v>
      </c>
      <c r="AH37">
        <v>1</v>
      </c>
      <c r="AI37">
        <v>0</v>
      </c>
      <c r="AJ37">
        <v>0</v>
      </c>
      <c r="AK37">
        <f t="shared" si="8"/>
        <v>1</v>
      </c>
      <c r="AL37">
        <v>0.13</v>
      </c>
      <c r="AM37" s="4">
        <f t="shared" si="9"/>
        <v>0.13</v>
      </c>
      <c r="AN37" s="4"/>
      <c r="AO37" s="4">
        <v>0.13</v>
      </c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>
        <v>0.13</v>
      </c>
      <c r="BL37" s="5">
        <v>669</v>
      </c>
      <c r="BM37" s="4">
        <v>1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1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1</v>
      </c>
      <c r="CF37" s="4">
        <v>0</v>
      </c>
    </row>
    <row r="38" spans="1:84" x14ac:dyDescent="0.2">
      <c r="A38" t="s">
        <v>206</v>
      </c>
      <c r="B38" t="s">
        <v>196</v>
      </c>
      <c r="C38" t="s">
        <v>135</v>
      </c>
      <c r="D38" s="6" t="s">
        <v>207</v>
      </c>
      <c r="E38">
        <v>21</v>
      </c>
      <c r="F38">
        <v>37</v>
      </c>
      <c r="G38" t="s">
        <v>521</v>
      </c>
      <c r="H38">
        <v>2015</v>
      </c>
      <c r="I38">
        <v>1</v>
      </c>
      <c r="K38">
        <f t="shared" si="0"/>
        <v>91.666666666666671</v>
      </c>
      <c r="L38">
        <v>2</v>
      </c>
      <c r="M38" t="s">
        <v>92</v>
      </c>
      <c r="N38">
        <v>4</v>
      </c>
      <c r="O38" s="4">
        <v>14.17</v>
      </c>
      <c r="P38">
        <v>12</v>
      </c>
      <c r="Q38">
        <v>17</v>
      </c>
      <c r="R38">
        <v>293</v>
      </c>
      <c r="S38">
        <v>298</v>
      </c>
      <c r="T38">
        <v>591</v>
      </c>
      <c r="U38">
        <f t="shared" si="6"/>
        <v>49.57698815566836</v>
      </c>
      <c r="V38">
        <v>2</v>
      </c>
      <c r="W38">
        <v>6</v>
      </c>
      <c r="X38" t="s">
        <v>66</v>
      </c>
      <c r="Y38">
        <v>7</v>
      </c>
      <c r="Z38">
        <v>4</v>
      </c>
      <c r="AA38">
        <v>4</v>
      </c>
      <c r="AC38">
        <v>5</v>
      </c>
      <c r="AD38">
        <v>2</v>
      </c>
      <c r="AE38">
        <v>4</v>
      </c>
      <c r="AF38" t="s">
        <v>198</v>
      </c>
      <c r="AG38" t="s">
        <v>199</v>
      </c>
      <c r="AH38">
        <v>0</v>
      </c>
      <c r="AI38">
        <v>0</v>
      </c>
      <c r="AJ38">
        <v>0</v>
      </c>
      <c r="AK38">
        <f>COUNT(AT38:BK38)</f>
        <v>1</v>
      </c>
      <c r="AL38">
        <v>0.27</v>
      </c>
      <c r="AM38" s="4">
        <f t="shared" si="9"/>
        <v>0.27</v>
      </c>
      <c r="AN38" s="4"/>
      <c r="AO38" s="4">
        <v>0.24</v>
      </c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>
        <v>0.27</v>
      </c>
      <c r="BL38" s="5">
        <v>669</v>
      </c>
      <c r="BM38" s="4">
        <v>1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1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1</v>
      </c>
      <c r="CF38" s="4">
        <v>0</v>
      </c>
    </row>
    <row r="39" spans="1:84" x14ac:dyDescent="0.2">
      <c r="A39" t="s">
        <v>208</v>
      </c>
      <c r="B39" t="s">
        <v>196</v>
      </c>
      <c r="C39" t="s">
        <v>135</v>
      </c>
      <c r="D39" s="6" t="s">
        <v>209</v>
      </c>
      <c r="E39">
        <v>21</v>
      </c>
      <c r="F39">
        <v>38</v>
      </c>
      <c r="G39" t="s">
        <v>522</v>
      </c>
      <c r="H39">
        <v>2015</v>
      </c>
      <c r="I39">
        <v>1</v>
      </c>
      <c r="K39">
        <f t="shared" si="0"/>
        <v>91.666666666666671</v>
      </c>
      <c r="L39">
        <v>2</v>
      </c>
      <c r="M39" t="s">
        <v>92</v>
      </c>
      <c r="N39">
        <v>4</v>
      </c>
      <c r="O39" s="4">
        <v>14.17</v>
      </c>
      <c r="P39">
        <v>12</v>
      </c>
      <c r="Q39">
        <v>17</v>
      </c>
      <c r="R39">
        <v>293</v>
      </c>
      <c r="S39">
        <v>298</v>
      </c>
      <c r="T39">
        <v>591</v>
      </c>
      <c r="U39">
        <f t="shared" si="6"/>
        <v>49.57698815566836</v>
      </c>
      <c r="V39">
        <v>2</v>
      </c>
      <c r="W39">
        <v>6</v>
      </c>
      <c r="X39" t="s">
        <v>66</v>
      </c>
      <c r="Y39">
        <v>7</v>
      </c>
      <c r="Z39">
        <v>4</v>
      </c>
      <c r="AA39">
        <v>4</v>
      </c>
      <c r="AC39">
        <v>5</v>
      </c>
      <c r="AD39">
        <v>2</v>
      </c>
      <c r="AE39">
        <v>4</v>
      </c>
      <c r="AF39" t="s">
        <v>198</v>
      </c>
      <c r="AG39" t="s">
        <v>199</v>
      </c>
      <c r="AH39">
        <v>0</v>
      </c>
      <c r="AI39">
        <v>0</v>
      </c>
      <c r="AJ39">
        <v>0</v>
      </c>
      <c r="AK39">
        <f t="shared" si="8"/>
        <v>1</v>
      </c>
      <c r="AL39">
        <v>0.33</v>
      </c>
      <c r="AM39" s="4">
        <f t="shared" si="9"/>
        <v>0.33</v>
      </c>
      <c r="AN39" s="4"/>
      <c r="AO39" s="4">
        <v>0.22</v>
      </c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>
        <v>0.33</v>
      </c>
      <c r="BL39" s="5">
        <v>669</v>
      </c>
      <c r="BM39" s="4">
        <v>1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1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1</v>
      </c>
      <c r="CF39" s="4">
        <v>0</v>
      </c>
    </row>
    <row r="40" spans="1:84" x14ac:dyDescent="0.2">
      <c r="A40" t="s">
        <v>210</v>
      </c>
      <c r="B40" t="s">
        <v>196</v>
      </c>
      <c r="C40" t="s">
        <v>135</v>
      </c>
      <c r="D40" s="6" t="s">
        <v>211</v>
      </c>
      <c r="E40">
        <v>21</v>
      </c>
      <c r="F40">
        <v>39</v>
      </c>
      <c r="G40" t="s">
        <v>523</v>
      </c>
      <c r="H40">
        <v>2015</v>
      </c>
      <c r="I40">
        <v>1</v>
      </c>
      <c r="K40">
        <f t="shared" si="0"/>
        <v>91.666666666666671</v>
      </c>
      <c r="L40">
        <v>2</v>
      </c>
      <c r="M40" t="s">
        <v>92</v>
      </c>
      <c r="N40">
        <v>4</v>
      </c>
      <c r="O40" s="4">
        <v>14.17</v>
      </c>
      <c r="P40">
        <v>12</v>
      </c>
      <c r="Q40">
        <v>17</v>
      </c>
      <c r="R40">
        <v>293</v>
      </c>
      <c r="S40">
        <v>298</v>
      </c>
      <c r="T40">
        <v>591</v>
      </c>
      <c r="U40">
        <f t="shared" si="6"/>
        <v>49.57698815566836</v>
      </c>
      <c r="V40">
        <v>2</v>
      </c>
      <c r="W40">
        <v>6</v>
      </c>
      <c r="X40" t="s">
        <v>66</v>
      </c>
      <c r="Y40">
        <v>7</v>
      </c>
      <c r="Z40">
        <v>4</v>
      </c>
      <c r="AA40">
        <v>4</v>
      </c>
      <c r="AC40">
        <v>5</v>
      </c>
      <c r="AD40">
        <v>2</v>
      </c>
      <c r="AE40">
        <v>4</v>
      </c>
      <c r="AF40" t="s">
        <v>198</v>
      </c>
      <c r="AG40" t="s">
        <v>199</v>
      </c>
      <c r="AH40">
        <v>1</v>
      </c>
      <c r="AI40">
        <v>0</v>
      </c>
      <c r="AJ40">
        <v>0</v>
      </c>
      <c r="AK40">
        <f t="shared" si="8"/>
        <v>1</v>
      </c>
      <c r="AL40">
        <v>0.16</v>
      </c>
      <c r="AM40" s="4">
        <f t="shared" si="9"/>
        <v>0.16</v>
      </c>
      <c r="AN40" s="4"/>
      <c r="AO40" s="4">
        <v>0.12</v>
      </c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>
        <v>0.16</v>
      </c>
      <c r="BL40" s="5">
        <v>669</v>
      </c>
      <c r="BM40" s="4">
        <v>1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1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1</v>
      </c>
      <c r="CF40" s="4">
        <v>0</v>
      </c>
    </row>
    <row r="41" spans="1:84" x14ac:dyDescent="0.2">
      <c r="A41" t="s">
        <v>212</v>
      </c>
      <c r="B41" t="s">
        <v>196</v>
      </c>
      <c r="C41" t="s">
        <v>135</v>
      </c>
      <c r="D41" s="6" t="s">
        <v>213</v>
      </c>
      <c r="E41">
        <v>21</v>
      </c>
      <c r="F41">
        <v>40</v>
      </c>
      <c r="G41" t="s">
        <v>524</v>
      </c>
      <c r="H41">
        <v>2015</v>
      </c>
      <c r="I41">
        <v>1</v>
      </c>
      <c r="K41">
        <f t="shared" si="0"/>
        <v>91.666666666666671</v>
      </c>
      <c r="L41">
        <v>2</v>
      </c>
      <c r="M41" t="s">
        <v>92</v>
      </c>
      <c r="N41">
        <v>4</v>
      </c>
      <c r="O41" s="4">
        <v>14.17</v>
      </c>
      <c r="P41">
        <v>12</v>
      </c>
      <c r="Q41">
        <v>17</v>
      </c>
      <c r="R41">
        <v>293</v>
      </c>
      <c r="S41">
        <v>298</v>
      </c>
      <c r="T41">
        <v>591</v>
      </c>
      <c r="U41">
        <f t="shared" si="6"/>
        <v>49.57698815566836</v>
      </c>
      <c r="V41">
        <v>2</v>
      </c>
      <c r="W41">
        <v>6</v>
      </c>
      <c r="X41" t="s">
        <v>66</v>
      </c>
      <c r="Y41">
        <v>7</v>
      </c>
      <c r="Z41">
        <v>4</v>
      </c>
      <c r="AA41">
        <v>4</v>
      </c>
      <c r="AC41">
        <v>5</v>
      </c>
      <c r="AD41">
        <v>2</v>
      </c>
      <c r="AE41">
        <v>4</v>
      </c>
      <c r="AF41" t="s">
        <v>198</v>
      </c>
      <c r="AG41" t="s">
        <v>199</v>
      </c>
      <c r="AH41">
        <v>1</v>
      </c>
      <c r="AI41">
        <v>0</v>
      </c>
      <c r="AJ41">
        <v>0</v>
      </c>
      <c r="AK41">
        <f t="shared" si="8"/>
        <v>1</v>
      </c>
      <c r="AL41">
        <v>0.14000000000000001</v>
      </c>
      <c r="AM41" s="4">
        <f t="shared" si="9"/>
        <v>0.14000000000000001</v>
      </c>
      <c r="AN41" s="4"/>
      <c r="AO41" s="4">
        <v>0.13</v>
      </c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>
        <v>0.14000000000000001</v>
      </c>
      <c r="BL41" s="5">
        <v>669</v>
      </c>
      <c r="BM41" s="4">
        <v>1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1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1</v>
      </c>
      <c r="CF41" s="4">
        <v>0</v>
      </c>
    </row>
    <row r="42" spans="1:84" x14ac:dyDescent="0.2">
      <c r="A42" t="s">
        <v>219</v>
      </c>
      <c r="B42" t="s">
        <v>220</v>
      </c>
      <c r="C42" t="s">
        <v>221</v>
      </c>
      <c r="D42" s="6" t="s">
        <v>460</v>
      </c>
      <c r="E42">
        <v>22</v>
      </c>
      <c r="F42">
        <v>41</v>
      </c>
      <c r="G42" t="s">
        <v>525</v>
      </c>
      <c r="H42">
        <v>2018</v>
      </c>
      <c r="I42">
        <v>1</v>
      </c>
      <c r="K42">
        <f t="shared" si="0"/>
        <v>95.833333333333329</v>
      </c>
      <c r="L42">
        <v>1</v>
      </c>
      <c r="M42" t="s">
        <v>87</v>
      </c>
      <c r="N42">
        <v>1</v>
      </c>
      <c r="O42" s="4">
        <v>34.700000000000003</v>
      </c>
      <c r="P42">
        <v>21</v>
      </c>
      <c r="Q42">
        <v>59</v>
      </c>
      <c r="R42">
        <v>0</v>
      </c>
      <c r="S42">
        <v>123</v>
      </c>
      <c r="T42">
        <v>246</v>
      </c>
      <c r="U42">
        <f t="shared" si="6"/>
        <v>0</v>
      </c>
      <c r="V42">
        <v>1</v>
      </c>
      <c r="W42">
        <v>1</v>
      </c>
      <c r="X42" t="s">
        <v>66</v>
      </c>
      <c r="Y42">
        <v>7</v>
      </c>
      <c r="Z42">
        <v>4</v>
      </c>
      <c r="AA42">
        <v>4</v>
      </c>
      <c r="AC42">
        <v>5</v>
      </c>
      <c r="AD42">
        <v>3</v>
      </c>
      <c r="AE42">
        <v>2</v>
      </c>
      <c r="AF42" t="s">
        <v>223</v>
      </c>
      <c r="AG42" t="s">
        <v>224</v>
      </c>
      <c r="AH42">
        <v>0</v>
      </c>
      <c r="AI42">
        <v>1</v>
      </c>
      <c r="AJ42">
        <v>0</v>
      </c>
      <c r="AK42">
        <f t="shared" si="8"/>
        <v>1</v>
      </c>
      <c r="AL42">
        <v>0.11</v>
      </c>
      <c r="AM42" s="4">
        <f>AVERAGE(AT42:BK42)</f>
        <v>0.11</v>
      </c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>
        <v>0.11</v>
      </c>
      <c r="BG42" s="4"/>
      <c r="BH42" s="4"/>
      <c r="BI42" s="4"/>
      <c r="BJ42" s="4"/>
      <c r="BK42" s="4"/>
      <c r="BL42" s="5">
        <v>7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1</v>
      </c>
      <c r="BW42" s="4">
        <v>0</v>
      </c>
      <c r="BX42" s="4">
        <v>0</v>
      </c>
      <c r="BY42" s="4">
        <v>0</v>
      </c>
      <c r="BZ42" s="4">
        <v>1</v>
      </c>
      <c r="CA42" s="4">
        <v>0</v>
      </c>
      <c r="CB42" s="4">
        <v>0</v>
      </c>
      <c r="CC42" s="4">
        <v>1</v>
      </c>
      <c r="CD42" s="4">
        <v>0</v>
      </c>
      <c r="CE42" s="4">
        <v>0</v>
      </c>
      <c r="CF42" s="4">
        <v>0</v>
      </c>
    </row>
    <row r="43" spans="1:84" x14ac:dyDescent="0.2">
      <c r="A43" t="s">
        <v>225</v>
      </c>
      <c r="B43" t="s">
        <v>220</v>
      </c>
      <c r="C43" t="s">
        <v>221</v>
      </c>
      <c r="D43" s="6" t="s">
        <v>461</v>
      </c>
      <c r="E43">
        <v>22</v>
      </c>
      <c r="F43">
        <v>42</v>
      </c>
      <c r="G43" t="s">
        <v>526</v>
      </c>
      <c r="H43">
        <v>2018</v>
      </c>
      <c r="I43">
        <v>1</v>
      </c>
      <c r="K43">
        <f t="shared" si="0"/>
        <v>95.833333333333329</v>
      </c>
      <c r="L43">
        <v>1</v>
      </c>
      <c r="M43" t="s">
        <v>87</v>
      </c>
      <c r="N43">
        <v>1</v>
      </c>
      <c r="O43" s="4">
        <v>34.700000000000003</v>
      </c>
      <c r="P43">
        <v>21</v>
      </c>
      <c r="Q43">
        <v>59</v>
      </c>
      <c r="R43">
        <v>0</v>
      </c>
      <c r="S43">
        <v>123</v>
      </c>
      <c r="T43">
        <v>246</v>
      </c>
      <c r="U43">
        <f t="shared" si="6"/>
        <v>0</v>
      </c>
      <c r="V43">
        <v>1</v>
      </c>
      <c r="W43">
        <v>1</v>
      </c>
      <c r="X43" t="s">
        <v>66</v>
      </c>
      <c r="Y43">
        <v>7</v>
      </c>
      <c r="Z43">
        <v>4</v>
      </c>
      <c r="AA43">
        <v>4</v>
      </c>
      <c r="AC43">
        <v>5</v>
      </c>
      <c r="AD43">
        <v>3</v>
      </c>
      <c r="AE43">
        <v>2</v>
      </c>
      <c r="AF43" t="s">
        <v>223</v>
      </c>
      <c r="AG43" t="s">
        <v>224</v>
      </c>
      <c r="AH43">
        <v>0</v>
      </c>
      <c r="AI43">
        <v>1</v>
      </c>
      <c r="AJ43">
        <v>0</v>
      </c>
      <c r="AK43">
        <f t="shared" si="8"/>
        <v>1</v>
      </c>
      <c r="AL43">
        <v>0.17</v>
      </c>
      <c r="AM43" s="4">
        <f t="shared" ref="AM43:AM46" si="10">AVERAGE(AT43:BK43)</f>
        <v>0.17</v>
      </c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>
        <v>0.17</v>
      </c>
      <c r="BG43" s="4"/>
      <c r="BH43" s="4"/>
      <c r="BI43" s="4"/>
      <c r="BJ43" s="4"/>
      <c r="BK43" s="4"/>
      <c r="BL43" s="5">
        <v>7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1</v>
      </c>
      <c r="BW43" s="4">
        <v>0</v>
      </c>
      <c r="BX43" s="4">
        <v>0</v>
      </c>
      <c r="BY43" s="4">
        <v>0</v>
      </c>
      <c r="BZ43" s="4">
        <v>1</v>
      </c>
      <c r="CA43" s="4">
        <v>0</v>
      </c>
      <c r="CB43" s="4">
        <v>0</v>
      </c>
      <c r="CC43" s="4">
        <v>1</v>
      </c>
      <c r="CD43" s="4">
        <v>0</v>
      </c>
      <c r="CE43" s="4">
        <v>0</v>
      </c>
      <c r="CF43" s="4">
        <v>0</v>
      </c>
    </row>
    <row r="44" spans="1:84" x14ac:dyDescent="0.2">
      <c r="A44" t="s">
        <v>227</v>
      </c>
      <c r="B44" t="s">
        <v>220</v>
      </c>
      <c r="C44" t="s">
        <v>221</v>
      </c>
      <c r="D44" s="6" t="s">
        <v>462</v>
      </c>
      <c r="E44">
        <v>22</v>
      </c>
      <c r="F44">
        <v>43</v>
      </c>
      <c r="G44" t="s">
        <v>527</v>
      </c>
      <c r="H44">
        <v>2018</v>
      </c>
      <c r="I44">
        <v>1</v>
      </c>
      <c r="K44">
        <f t="shared" si="0"/>
        <v>95.833333333333329</v>
      </c>
      <c r="L44">
        <v>1</v>
      </c>
      <c r="M44" t="s">
        <v>87</v>
      </c>
      <c r="N44">
        <v>1</v>
      </c>
      <c r="O44" s="4">
        <v>34.700000000000003</v>
      </c>
      <c r="P44">
        <v>21</v>
      </c>
      <c r="Q44">
        <v>59</v>
      </c>
      <c r="R44">
        <v>0</v>
      </c>
      <c r="S44">
        <v>123</v>
      </c>
      <c r="T44">
        <v>246</v>
      </c>
      <c r="U44">
        <f t="shared" si="6"/>
        <v>0</v>
      </c>
      <c r="V44">
        <v>1</v>
      </c>
      <c r="W44">
        <v>1</v>
      </c>
      <c r="X44" t="s">
        <v>66</v>
      </c>
      <c r="Y44">
        <v>7</v>
      </c>
      <c r="Z44">
        <v>4</v>
      </c>
      <c r="AA44">
        <v>4</v>
      </c>
      <c r="AC44">
        <v>5</v>
      </c>
      <c r="AD44">
        <v>3</v>
      </c>
      <c r="AE44">
        <v>2</v>
      </c>
      <c r="AF44" t="s">
        <v>223</v>
      </c>
      <c r="AG44" t="s">
        <v>224</v>
      </c>
      <c r="AH44">
        <v>0</v>
      </c>
      <c r="AI44">
        <v>1</v>
      </c>
      <c r="AJ44">
        <v>0</v>
      </c>
      <c r="AK44">
        <f t="shared" si="8"/>
        <v>1</v>
      </c>
      <c r="AL44">
        <v>7.0000000000000007E-2</v>
      </c>
      <c r="AM44" s="4">
        <f t="shared" si="10"/>
        <v>7.0000000000000007E-2</v>
      </c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>
        <v>7.0000000000000007E-2</v>
      </c>
      <c r="BG44" s="4"/>
      <c r="BH44" s="4"/>
      <c r="BI44" s="4"/>
      <c r="BJ44" s="4"/>
      <c r="BK44" s="4"/>
      <c r="BL44" s="5">
        <v>7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1</v>
      </c>
      <c r="BW44" s="4">
        <v>0</v>
      </c>
      <c r="BX44" s="4">
        <v>0</v>
      </c>
      <c r="BY44" s="4">
        <v>0</v>
      </c>
      <c r="BZ44" s="4">
        <v>1</v>
      </c>
      <c r="CA44" s="4">
        <v>0</v>
      </c>
      <c r="CB44" s="4">
        <v>0</v>
      </c>
      <c r="CC44" s="4">
        <v>1</v>
      </c>
      <c r="CD44" s="4">
        <v>0</v>
      </c>
      <c r="CE44" s="4">
        <v>0</v>
      </c>
      <c r="CF44" s="4">
        <v>0</v>
      </c>
    </row>
    <row r="45" spans="1:84" x14ac:dyDescent="0.2">
      <c r="A45" t="s">
        <v>229</v>
      </c>
      <c r="B45" t="s">
        <v>220</v>
      </c>
      <c r="C45" t="s">
        <v>221</v>
      </c>
      <c r="D45" s="6" t="s">
        <v>379</v>
      </c>
      <c r="E45">
        <v>22</v>
      </c>
      <c r="F45">
        <v>44</v>
      </c>
      <c r="G45" t="s">
        <v>528</v>
      </c>
      <c r="H45">
        <v>2018</v>
      </c>
      <c r="I45">
        <v>1</v>
      </c>
      <c r="K45">
        <f t="shared" si="0"/>
        <v>95.833333333333329</v>
      </c>
      <c r="L45">
        <v>1</v>
      </c>
      <c r="M45" t="s">
        <v>87</v>
      </c>
      <c r="N45">
        <v>1</v>
      </c>
      <c r="O45" s="4">
        <v>34.700000000000003</v>
      </c>
      <c r="P45">
        <v>21</v>
      </c>
      <c r="Q45">
        <v>59</v>
      </c>
      <c r="R45">
        <v>0</v>
      </c>
      <c r="S45">
        <v>123</v>
      </c>
      <c r="T45">
        <v>246</v>
      </c>
      <c r="U45">
        <f t="shared" si="6"/>
        <v>0</v>
      </c>
      <c r="V45">
        <v>1</v>
      </c>
      <c r="W45">
        <v>1</v>
      </c>
      <c r="X45" t="s">
        <v>66</v>
      </c>
      <c r="Y45">
        <v>7</v>
      </c>
      <c r="Z45">
        <v>4</v>
      </c>
      <c r="AA45">
        <v>4</v>
      </c>
      <c r="AC45">
        <v>5</v>
      </c>
      <c r="AD45">
        <v>3</v>
      </c>
      <c r="AE45">
        <v>2</v>
      </c>
      <c r="AF45" t="s">
        <v>223</v>
      </c>
      <c r="AG45" t="s">
        <v>224</v>
      </c>
      <c r="AH45">
        <v>1</v>
      </c>
      <c r="AI45">
        <v>1</v>
      </c>
      <c r="AJ45">
        <v>0</v>
      </c>
      <c r="AK45">
        <f t="shared" si="8"/>
        <v>1</v>
      </c>
      <c r="AL45">
        <v>0.24</v>
      </c>
      <c r="AM45" s="4">
        <f t="shared" si="10"/>
        <v>0.24</v>
      </c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>
        <v>0.24</v>
      </c>
      <c r="BG45" s="4"/>
      <c r="BH45" s="4"/>
      <c r="BI45" s="4"/>
      <c r="BJ45" s="4"/>
      <c r="BK45" s="4"/>
      <c r="BL45" s="5">
        <v>7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1</v>
      </c>
      <c r="BW45" s="4">
        <v>0</v>
      </c>
      <c r="BX45" s="4">
        <v>0</v>
      </c>
      <c r="BY45" s="4">
        <v>0</v>
      </c>
      <c r="BZ45" s="4">
        <v>1</v>
      </c>
      <c r="CA45" s="4">
        <v>0</v>
      </c>
      <c r="CB45" s="4">
        <v>0</v>
      </c>
      <c r="CC45" s="4">
        <v>1</v>
      </c>
      <c r="CD45" s="4">
        <v>0</v>
      </c>
      <c r="CE45" s="4">
        <v>0</v>
      </c>
      <c r="CF45" s="4">
        <v>0</v>
      </c>
    </row>
    <row r="46" spans="1:84" x14ac:dyDescent="0.2">
      <c r="A46" t="s">
        <v>231</v>
      </c>
      <c r="B46" t="s">
        <v>220</v>
      </c>
      <c r="C46" t="s">
        <v>221</v>
      </c>
      <c r="D46" s="6" t="s">
        <v>463</v>
      </c>
      <c r="E46">
        <v>22</v>
      </c>
      <c r="F46">
        <v>45</v>
      </c>
      <c r="G46" t="s">
        <v>529</v>
      </c>
      <c r="H46">
        <v>2018</v>
      </c>
      <c r="I46">
        <v>1</v>
      </c>
      <c r="K46">
        <f t="shared" si="0"/>
        <v>95.833333333333329</v>
      </c>
      <c r="L46">
        <v>1</v>
      </c>
      <c r="M46" t="s">
        <v>87</v>
      </c>
      <c r="N46">
        <v>1</v>
      </c>
      <c r="O46" s="4">
        <v>34.700000000000003</v>
      </c>
      <c r="P46">
        <v>21</v>
      </c>
      <c r="Q46">
        <v>59</v>
      </c>
      <c r="R46">
        <v>0</v>
      </c>
      <c r="S46">
        <v>123</v>
      </c>
      <c r="T46">
        <v>246</v>
      </c>
      <c r="U46">
        <f t="shared" si="6"/>
        <v>0</v>
      </c>
      <c r="V46">
        <v>1</v>
      </c>
      <c r="W46">
        <v>1</v>
      </c>
      <c r="X46" t="s">
        <v>66</v>
      </c>
      <c r="Y46">
        <v>7</v>
      </c>
      <c r="Z46">
        <v>4</v>
      </c>
      <c r="AA46">
        <v>4</v>
      </c>
      <c r="AC46">
        <v>5</v>
      </c>
      <c r="AD46">
        <v>3</v>
      </c>
      <c r="AE46">
        <v>2</v>
      </c>
      <c r="AF46" t="s">
        <v>223</v>
      </c>
      <c r="AG46" t="s">
        <v>224</v>
      </c>
      <c r="AH46">
        <v>1</v>
      </c>
      <c r="AI46">
        <v>1</v>
      </c>
      <c r="AJ46">
        <v>0</v>
      </c>
      <c r="AK46">
        <f t="shared" si="8"/>
        <v>1</v>
      </c>
      <c r="AL46">
        <v>0.3</v>
      </c>
      <c r="AM46" s="4">
        <f t="shared" si="10"/>
        <v>0.3</v>
      </c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>
        <v>0.3</v>
      </c>
      <c r="BG46" s="4"/>
      <c r="BH46" s="4"/>
      <c r="BI46" s="4"/>
      <c r="BJ46" s="4"/>
      <c r="BK46" s="4"/>
      <c r="BL46" s="5">
        <v>7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1</v>
      </c>
      <c r="BW46" s="4">
        <v>0</v>
      </c>
      <c r="BX46" s="4">
        <v>0</v>
      </c>
      <c r="BY46" s="4">
        <v>0</v>
      </c>
      <c r="BZ46" s="4">
        <v>1</v>
      </c>
      <c r="CA46" s="4">
        <v>0</v>
      </c>
      <c r="CB46" s="4">
        <v>0</v>
      </c>
      <c r="CC46" s="4">
        <v>1</v>
      </c>
      <c r="CD46" s="4">
        <v>0</v>
      </c>
      <c r="CE46" s="4">
        <v>0</v>
      </c>
      <c r="CF46" s="4">
        <v>0</v>
      </c>
    </row>
    <row r="47" spans="1:84" x14ac:dyDescent="0.2">
      <c r="A47" t="s">
        <v>232</v>
      </c>
      <c r="B47" t="s">
        <v>233</v>
      </c>
      <c r="C47" t="s">
        <v>234</v>
      </c>
      <c r="D47" s="6">
        <v>30</v>
      </c>
      <c r="E47">
        <v>23</v>
      </c>
      <c r="F47">
        <v>46</v>
      </c>
      <c r="G47" t="s">
        <v>530</v>
      </c>
      <c r="H47">
        <v>2019</v>
      </c>
      <c r="I47">
        <v>1</v>
      </c>
      <c r="K47">
        <f t="shared" si="0"/>
        <v>20.833333333333343</v>
      </c>
      <c r="L47">
        <v>1</v>
      </c>
      <c r="M47" t="s">
        <v>87</v>
      </c>
      <c r="N47">
        <v>1</v>
      </c>
      <c r="O47" s="4">
        <v>34.659999999999997</v>
      </c>
      <c r="P47">
        <v>18</v>
      </c>
      <c r="Q47">
        <v>88</v>
      </c>
      <c r="R47">
        <v>32</v>
      </c>
      <c r="S47">
        <v>85</v>
      </c>
      <c r="T47">
        <v>117</v>
      </c>
      <c r="U47">
        <f t="shared" si="6"/>
        <v>27.350427350427353</v>
      </c>
      <c r="V47">
        <v>2</v>
      </c>
      <c r="W47">
        <v>2</v>
      </c>
      <c r="X47" t="s">
        <v>73</v>
      </c>
      <c r="Y47">
        <v>7</v>
      </c>
      <c r="AA47">
        <v>3</v>
      </c>
      <c r="AB47" t="s">
        <v>235</v>
      </c>
      <c r="AC47">
        <v>2</v>
      </c>
      <c r="AD47">
        <v>1</v>
      </c>
      <c r="AE47">
        <v>1</v>
      </c>
      <c r="AF47" t="s">
        <v>67</v>
      </c>
      <c r="AG47" t="s">
        <v>68</v>
      </c>
      <c r="AH47">
        <v>0</v>
      </c>
      <c r="AI47">
        <v>0</v>
      </c>
      <c r="AJ47">
        <v>0</v>
      </c>
      <c r="AK47">
        <v>18</v>
      </c>
      <c r="AL47" s="9">
        <v>0.73073918000000004</v>
      </c>
      <c r="AM47">
        <v>0.60399999999999998</v>
      </c>
      <c r="AN47">
        <v>0.60399999999999998</v>
      </c>
      <c r="AT47">
        <v>0.64700000000000002</v>
      </c>
      <c r="AU47">
        <v>0.63400000000000001</v>
      </c>
      <c r="AV47">
        <v>0.621</v>
      </c>
      <c r="AW47">
        <v>0.59899999999999998</v>
      </c>
      <c r="AX47">
        <v>0.59899999999999998</v>
      </c>
      <c r="AY47">
        <v>0.58799999999999997</v>
      </c>
      <c r="AZ47">
        <v>0.57399999999999995</v>
      </c>
      <c r="BA47">
        <v>0.56699999999999995</v>
      </c>
      <c r="BB47">
        <v>0.55700000000000005</v>
      </c>
      <c r="BC47">
        <v>0.55000000000000004</v>
      </c>
      <c r="BD47">
        <v>0.53600000000000003</v>
      </c>
      <c r="BE47">
        <v>0.47899999999999998</v>
      </c>
      <c r="BF47">
        <v>0.47499999999999998</v>
      </c>
      <c r="BG47">
        <v>0.46100000000000002</v>
      </c>
      <c r="BH47">
        <v>0.42199999999999999</v>
      </c>
      <c r="BI47">
        <v>0.32900000000000001</v>
      </c>
      <c r="BJ47">
        <v>0.26</v>
      </c>
      <c r="BK47">
        <v>0.23599999999999999</v>
      </c>
      <c r="BL47">
        <v>7</v>
      </c>
      <c r="BM47" s="4">
        <v>0</v>
      </c>
      <c r="BN47" s="4">
        <v>0</v>
      </c>
      <c r="BO47" s="4">
        <v>7</v>
      </c>
      <c r="BP47" s="4">
        <v>1</v>
      </c>
      <c r="BQ47" s="4">
        <v>1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1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1</v>
      </c>
    </row>
    <row r="48" spans="1:84" x14ac:dyDescent="0.2">
      <c r="A48" t="s">
        <v>171</v>
      </c>
      <c r="B48" t="s">
        <v>236</v>
      </c>
      <c r="C48" t="s">
        <v>237</v>
      </c>
      <c r="D48" s="6" t="s">
        <v>222</v>
      </c>
      <c r="E48">
        <v>24</v>
      </c>
      <c r="F48">
        <v>47</v>
      </c>
      <c r="G48" t="s">
        <v>531</v>
      </c>
      <c r="H48">
        <v>2017</v>
      </c>
      <c r="I48">
        <v>0</v>
      </c>
      <c r="K48">
        <f t="shared" si="0"/>
        <v>91.666666666666671</v>
      </c>
      <c r="L48">
        <v>1</v>
      </c>
      <c r="M48" t="s">
        <v>72</v>
      </c>
      <c r="N48">
        <v>3</v>
      </c>
      <c r="O48" s="4">
        <v>20.51</v>
      </c>
      <c r="R48">
        <v>160</v>
      </c>
      <c r="S48">
        <v>189</v>
      </c>
      <c r="T48">
        <v>349</v>
      </c>
      <c r="U48">
        <f t="shared" si="6"/>
        <v>45.845272206303726</v>
      </c>
      <c r="V48">
        <v>2</v>
      </c>
      <c r="W48">
        <v>2</v>
      </c>
      <c r="X48" t="s">
        <v>73</v>
      </c>
      <c r="Y48">
        <v>1</v>
      </c>
      <c r="Z48">
        <v>2</v>
      </c>
      <c r="AA48">
        <v>6</v>
      </c>
      <c r="AC48">
        <v>6</v>
      </c>
      <c r="AD48">
        <v>2</v>
      </c>
      <c r="AE48">
        <v>1</v>
      </c>
      <c r="AF48" t="s">
        <v>83</v>
      </c>
      <c r="AG48" t="s">
        <v>238</v>
      </c>
      <c r="AH48">
        <v>0</v>
      </c>
      <c r="AI48">
        <v>1</v>
      </c>
      <c r="AJ48">
        <v>1</v>
      </c>
      <c r="AK48">
        <v>2</v>
      </c>
      <c r="AL48">
        <v>0.40200048999999999</v>
      </c>
      <c r="AM48">
        <f>AVERAGE(AO48:AP48)</f>
        <v>0.34250000000000003</v>
      </c>
      <c r="AO48">
        <v>0.27600000000000002</v>
      </c>
      <c r="AP48">
        <v>0.40899999999999997</v>
      </c>
      <c r="BL48">
        <v>60</v>
      </c>
      <c r="BM48" s="4">
        <v>0</v>
      </c>
      <c r="BN48" s="4">
        <v>0</v>
      </c>
      <c r="BO48" s="4">
        <v>0</v>
      </c>
      <c r="BP48" s="4">
        <v>0</v>
      </c>
      <c r="BQ48" s="4">
        <v>1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1</v>
      </c>
      <c r="CC48" s="4">
        <v>0</v>
      </c>
      <c r="CD48" s="4">
        <v>0</v>
      </c>
      <c r="CE48" s="4">
        <v>0</v>
      </c>
      <c r="CF48" s="4">
        <v>0</v>
      </c>
    </row>
    <row r="49" spans="1:84" x14ac:dyDescent="0.2">
      <c r="A49" t="s">
        <v>239</v>
      </c>
      <c r="B49" t="s">
        <v>236</v>
      </c>
      <c r="C49" t="s">
        <v>237</v>
      </c>
      <c r="D49" s="6" t="s">
        <v>226</v>
      </c>
      <c r="E49">
        <v>24</v>
      </c>
      <c r="F49">
        <v>48</v>
      </c>
      <c r="G49" t="s">
        <v>532</v>
      </c>
      <c r="H49">
        <v>2017</v>
      </c>
      <c r="I49">
        <v>0</v>
      </c>
      <c r="K49">
        <f t="shared" si="0"/>
        <v>91.666666666666671</v>
      </c>
      <c r="L49">
        <v>1</v>
      </c>
      <c r="M49" t="s">
        <v>72</v>
      </c>
      <c r="N49">
        <v>3</v>
      </c>
      <c r="O49" s="4">
        <v>20.51</v>
      </c>
      <c r="R49">
        <v>160</v>
      </c>
      <c r="S49">
        <v>189</v>
      </c>
      <c r="T49">
        <v>349</v>
      </c>
      <c r="U49">
        <f t="shared" si="6"/>
        <v>45.845272206303726</v>
      </c>
      <c r="V49">
        <v>2</v>
      </c>
      <c r="W49">
        <v>2</v>
      </c>
      <c r="X49" t="s">
        <v>73</v>
      </c>
      <c r="Y49">
        <v>1</v>
      </c>
      <c r="Z49">
        <v>2</v>
      </c>
      <c r="AA49">
        <v>6</v>
      </c>
      <c r="AC49">
        <v>6</v>
      </c>
      <c r="AD49">
        <v>2</v>
      </c>
      <c r="AE49">
        <v>1</v>
      </c>
      <c r="AF49" t="s">
        <v>83</v>
      </c>
      <c r="AG49" t="s">
        <v>238</v>
      </c>
      <c r="AH49">
        <v>0</v>
      </c>
      <c r="AI49">
        <v>1</v>
      </c>
      <c r="AJ49">
        <v>1</v>
      </c>
      <c r="AK49">
        <v>2</v>
      </c>
      <c r="AL49">
        <v>0.40962968999999999</v>
      </c>
      <c r="AM49">
        <f t="shared" ref="AM49:AM50" si="11">AVERAGE(AO49:AP49)</f>
        <v>0.34899999999999998</v>
      </c>
      <c r="AO49">
        <v>0.251</v>
      </c>
      <c r="AP49">
        <v>0.44700000000000001</v>
      </c>
      <c r="BL49">
        <v>60</v>
      </c>
      <c r="BM49" s="4">
        <v>0</v>
      </c>
      <c r="BN49" s="4">
        <v>0</v>
      </c>
      <c r="BO49" s="4">
        <v>0</v>
      </c>
      <c r="BP49" s="4">
        <v>0</v>
      </c>
      <c r="BQ49" s="4">
        <v>1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1</v>
      </c>
      <c r="CC49" s="4">
        <v>0</v>
      </c>
      <c r="CD49" s="4">
        <v>0</v>
      </c>
      <c r="CE49" s="4">
        <v>0</v>
      </c>
      <c r="CF49" s="4">
        <v>0</v>
      </c>
    </row>
    <row r="50" spans="1:84" x14ac:dyDescent="0.2">
      <c r="A50" t="s">
        <v>240</v>
      </c>
      <c r="B50" t="s">
        <v>236</v>
      </c>
      <c r="C50" t="s">
        <v>237</v>
      </c>
      <c r="D50" s="6" t="s">
        <v>228</v>
      </c>
      <c r="E50">
        <v>24</v>
      </c>
      <c r="F50">
        <v>49</v>
      </c>
      <c r="G50" t="s">
        <v>533</v>
      </c>
      <c r="H50">
        <v>2017</v>
      </c>
      <c r="I50">
        <v>0</v>
      </c>
      <c r="K50">
        <f t="shared" si="0"/>
        <v>91.666666666666671</v>
      </c>
      <c r="L50">
        <v>1</v>
      </c>
      <c r="M50" t="s">
        <v>72</v>
      </c>
      <c r="N50">
        <v>3</v>
      </c>
      <c r="O50" s="4">
        <v>20.51</v>
      </c>
      <c r="R50">
        <v>160</v>
      </c>
      <c r="S50">
        <v>189</v>
      </c>
      <c r="T50">
        <v>349</v>
      </c>
      <c r="U50">
        <f t="shared" si="6"/>
        <v>45.845272206303726</v>
      </c>
      <c r="V50">
        <v>2</v>
      </c>
      <c r="W50">
        <v>2</v>
      </c>
      <c r="X50" t="s">
        <v>73</v>
      </c>
      <c r="Y50">
        <v>1</v>
      </c>
      <c r="Z50">
        <v>2</v>
      </c>
      <c r="AA50">
        <v>6</v>
      </c>
      <c r="AC50">
        <v>6</v>
      </c>
      <c r="AD50">
        <v>2</v>
      </c>
      <c r="AE50">
        <v>1</v>
      </c>
      <c r="AF50" t="s">
        <v>83</v>
      </c>
      <c r="AG50" t="s">
        <v>238</v>
      </c>
      <c r="AH50">
        <v>0</v>
      </c>
      <c r="AI50">
        <v>1</v>
      </c>
      <c r="AJ50">
        <v>1</v>
      </c>
      <c r="AK50">
        <v>2</v>
      </c>
      <c r="AL50" s="9">
        <v>0.72653517999999995</v>
      </c>
      <c r="AM50">
        <f t="shared" si="11"/>
        <v>0.61899999999999999</v>
      </c>
      <c r="AO50">
        <v>0.65600000000000003</v>
      </c>
      <c r="AP50">
        <v>0.58199999999999996</v>
      </c>
      <c r="BL50">
        <v>60</v>
      </c>
      <c r="BM50" s="4">
        <v>0</v>
      </c>
      <c r="BN50" s="4">
        <v>0</v>
      </c>
      <c r="BO50" s="4">
        <v>0</v>
      </c>
      <c r="BP50" s="4">
        <v>0</v>
      </c>
      <c r="BQ50" s="4">
        <v>1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1</v>
      </c>
      <c r="CC50" s="4">
        <v>0</v>
      </c>
      <c r="CD50" s="4">
        <v>0</v>
      </c>
      <c r="CE50" s="4">
        <v>0</v>
      </c>
      <c r="CF50" s="4">
        <v>0</v>
      </c>
    </row>
    <row r="51" spans="1:84" x14ac:dyDescent="0.2">
      <c r="A51" t="s">
        <v>242</v>
      </c>
      <c r="B51" t="s">
        <v>243</v>
      </c>
      <c r="C51" t="s">
        <v>244</v>
      </c>
      <c r="D51" s="6" t="s">
        <v>464</v>
      </c>
      <c r="E51">
        <v>25</v>
      </c>
      <c r="F51">
        <v>50</v>
      </c>
      <c r="G51" t="s">
        <v>535</v>
      </c>
      <c r="H51">
        <v>2014</v>
      </c>
      <c r="I51">
        <v>0</v>
      </c>
      <c r="K51">
        <f t="shared" si="0"/>
        <v>54.166666666666671</v>
      </c>
      <c r="L51">
        <v>1</v>
      </c>
      <c r="M51" t="s">
        <v>72</v>
      </c>
      <c r="N51">
        <v>3</v>
      </c>
      <c r="R51">
        <v>38</v>
      </c>
      <c r="S51">
        <v>98</v>
      </c>
      <c r="T51">
        <v>137</v>
      </c>
      <c r="U51">
        <f t="shared" si="6"/>
        <v>27.737226277372262</v>
      </c>
      <c r="V51">
        <v>2</v>
      </c>
      <c r="W51">
        <v>2</v>
      </c>
      <c r="X51" t="s">
        <v>66</v>
      </c>
      <c r="Y51">
        <v>7</v>
      </c>
      <c r="AA51">
        <v>4</v>
      </c>
      <c r="AC51">
        <v>5</v>
      </c>
      <c r="AD51">
        <v>1</v>
      </c>
      <c r="AE51">
        <v>1</v>
      </c>
      <c r="AF51" t="s">
        <v>245</v>
      </c>
      <c r="AG51" t="s">
        <v>246</v>
      </c>
      <c r="AH51">
        <v>0</v>
      </c>
      <c r="AI51">
        <v>0</v>
      </c>
      <c r="AJ51">
        <v>0</v>
      </c>
      <c r="AK51">
        <v>11</v>
      </c>
      <c r="AL51">
        <v>0.46080674999999999</v>
      </c>
      <c r="AM51">
        <f>AVERAGE(AT51:BK51)</f>
        <v>0.32636363636363641</v>
      </c>
      <c r="AT51">
        <v>0.26</v>
      </c>
      <c r="AV51">
        <v>0.32</v>
      </c>
      <c r="AW51">
        <v>0.31</v>
      </c>
      <c r="AX51">
        <v>0.25</v>
      </c>
      <c r="AY51">
        <v>0.32</v>
      </c>
      <c r="AZ51">
        <v>0.42</v>
      </c>
      <c r="BA51">
        <v>0.45</v>
      </c>
      <c r="BB51">
        <v>0.4</v>
      </c>
      <c r="BE51">
        <v>0.27</v>
      </c>
      <c r="BF51">
        <v>0.28000000000000003</v>
      </c>
      <c r="BH51">
        <v>0.31</v>
      </c>
      <c r="BL51">
        <v>30</v>
      </c>
      <c r="BM51" s="4">
        <v>0</v>
      </c>
      <c r="BN51" s="4">
        <v>0</v>
      </c>
      <c r="BO51" s="4">
        <v>0</v>
      </c>
      <c r="BP51" s="4">
        <v>0</v>
      </c>
      <c r="BQ51" s="4">
        <v>1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1</v>
      </c>
      <c r="CC51" s="4">
        <v>0</v>
      </c>
      <c r="CD51" s="4">
        <v>0</v>
      </c>
      <c r="CE51" s="4">
        <v>0</v>
      </c>
      <c r="CF51" s="4">
        <v>1</v>
      </c>
    </row>
    <row r="52" spans="1:84" x14ac:dyDescent="0.2">
      <c r="A52" t="s">
        <v>247</v>
      </c>
      <c r="B52" t="s">
        <v>243</v>
      </c>
      <c r="C52" t="s">
        <v>244</v>
      </c>
      <c r="D52" s="6" t="s">
        <v>465</v>
      </c>
      <c r="E52">
        <v>25</v>
      </c>
      <c r="F52">
        <v>51</v>
      </c>
      <c r="G52" t="s">
        <v>534</v>
      </c>
      <c r="H52">
        <v>2014</v>
      </c>
      <c r="I52">
        <v>0</v>
      </c>
      <c r="K52">
        <f t="shared" si="0"/>
        <v>54.166666666666671</v>
      </c>
      <c r="L52">
        <v>1</v>
      </c>
      <c r="M52" t="s">
        <v>72</v>
      </c>
      <c r="N52">
        <v>3</v>
      </c>
      <c r="R52">
        <v>38</v>
      </c>
      <c r="S52">
        <v>98</v>
      </c>
      <c r="T52">
        <v>137</v>
      </c>
      <c r="U52">
        <f>R52/T52*100</f>
        <v>27.737226277372262</v>
      </c>
      <c r="V52">
        <v>2</v>
      </c>
      <c r="W52">
        <v>2</v>
      </c>
      <c r="X52" t="s">
        <v>66</v>
      </c>
      <c r="Y52">
        <v>7</v>
      </c>
      <c r="AA52">
        <v>4</v>
      </c>
      <c r="AC52">
        <v>5</v>
      </c>
      <c r="AD52">
        <v>1</v>
      </c>
      <c r="AE52">
        <v>1</v>
      </c>
      <c r="AF52" t="s">
        <v>247</v>
      </c>
      <c r="AG52" t="s">
        <v>248</v>
      </c>
      <c r="AH52">
        <v>0</v>
      </c>
      <c r="AI52">
        <v>0</v>
      </c>
      <c r="AJ52">
        <v>0</v>
      </c>
      <c r="AK52">
        <v>11</v>
      </c>
      <c r="AL52">
        <v>0.50444862000000001</v>
      </c>
      <c r="AM52">
        <f t="shared" ref="AM52:AM53" si="12">AVERAGE(AT52:BK52)</f>
        <v>0.3572727272727273</v>
      </c>
      <c r="AT52">
        <v>0.39</v>
      </c>
      <c r="AV52">
        <v>0.37</v>
      </c>
      <c r="AW52">
        <v>0.37</v>
      </c>
      <c r="AX52">
        <v>0.31</v>
      </c>
      <c r="AY52">
        <v>0.39</v>
      </c>
      <c r="AZ52">
        <v>0.38</v>
      </c>
      <c r="BA52">
        <v>0.35</v>
      </c>
      <c r="BB52">
        <v>0.26</v>
      </c>
      <c r="BE52">
        <v>0.31</v>
      </c>
      <c r="BF52">
        <v>0.36</v>
      </c>
      <c r="BH52">
        <v>0.44</v>
      </c>
      <c r="BL52">
        <v>30</v>
      </c>
      <c r="BM52" s="4">
        <v>0</v>
      </c>
      <c r="BN52" s="4">
        <v>0</v>
      </c>
      <c r="BO52" s="4">
        <v>0</v>
      </c>
      <c r="BP52" s="4">
        <v>0</v>
      </c>
      <c r="BQ52" s="4">
        <v>1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1</v>
      </c>
      <c r="CC52" s="4">
        <v>0</v>
      </c>
      <c r="CD52" s="4">
        <v>0</v>
      </c>
      <c r="CE52" s="4">
        <v>0</v>
      </c>
      <c r="CF52" s="4">
        <v>1</v>
      </c>
    </row>
    <row r="53" spans="1:84" x14ac:dyDescent="0.2">
      <c r="A53" t="s">
        <v>249</v>
      </c>
      <c r="B53" t="s">
        <v>243</v>
      </c>
      <c r="C53" t="s">
        <v>244</v>
      </c>
      <c r="D53" s="6" t="s">
        <v>466</v>
      </c>
      <c r="E53">
        <v>25</v>
      </c>
      <c r="F53">
        <v>52</v>
      </c>
      <c r="G53" t="s">
        <v>536</v>
      </c>
      <c r="H53">
        <v>2014</v>
      </c>
      <c r="I53">
        <v>0</v>
      </c>
      <c r="K53">
        <f t="shared" si="0"/>
        <v>54.166666666666671</v>
      </c>
      <c r="L53">
        <v>1</v>
      </c>
      <c r="M53" t="s">
        <v>72</v>
      </c>
      <c r="N53">
        <v>3</v>
      </c>
      <c r="R53">
        <v>38</v>
      </c>
      <c r="S53">
        <v>98</v>
      </c>
      <c r="T53">
        <v>137</v>
      </c>
      <c r="U53">
        <f>R53/T53*100</f>
        <v>27.737226277372262</v>
      </c>
      <c r="V53">
        <v>2</v>
      </c>
      <c r="W53">
        <v>2</v>
      </c>
      <c r="X53" t="s">
        <v>66</v>
      </c>
      <c r="Y53">
        <v>7</v>
      </c>
      <c r="AA53">
        <v>4</v>
      </c>
      <c r="AC53">
        <v>5</v>
      </c>
      <c r="AD53">
        <v>1</v>
      </c>
      <c r="AE53">
        <v>1</v>
      </c>
      <c r="AF53" t="s">
        <v>249</v>
      </c>
      <c r="AG53" t="s">
        <v>248</v>
      </c>
      <c r="AH53">
        <v>0</v>
      </c>
      <c r="AI53">
        <v>0</v>
      </c>
      <c r="AJ53">
        <v>0</v>
      </c>
      <c r="AK53">
        <v>11</v>
      </c>
      <c r="AL53">
        <v>0.42743355999999999</v>
      </c>
      <c r="AM53">
        <f t="shared" si="12"/>
        <v>0.30272727272727273</v>
      </c>
      <c r="AT53">
        <v>0.31</v>
      </c>
      <c r="AV53">
        <v>0.3</v>
      </c>
      <c r="AW53">
        <v>0.3</v>
      </c>
      <c r="AX53">
        <v>0.27</v>
      </c>
      <c r="AY53">
        <v>0.35</v>
      </c>
      <c r="AZ53">
        <v>0.36</v>
      </c>
      <c r="BA53">
        <v>0.25</v>
      </c>
      <c r="BB53">
        <v>0.23</v>
      </c>
      <c r="BE53">
        <v>0.22</v>
      </c>
      <c r="BF53">
        <v>0.28999999999999998</v>
      </c>
      <c r="BH53">
        <v>0.45</v>
      </c>
      <c r="BL53">
        <v>30</v>
      </c>
      <c r="BM53" s="4">
        <v>0</v>
      </c>
      <c r="BN53" s="4">
        <v>0</v>
      </c>
      <c r="BO53" s="4">
        <v>0</v>
      </c>
      <c r="BP53" s="4">
        <v>0</v>
      </c>
      <c r="BQ53" s="4">
        <v>1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1</v>
      </c>
      <c r="CC53" s="4">
        <v>0</v>
      </c>
      <c r="CD53" s="4">
        <v>0</v>
      </c>
      <c r="CE53" s="4">
        <v>0</v>
      </c>
      <c r="CF53" s="4">
        <v>1</v>
      </c>
    </row>
    <row r="54" spans="1:84" x14ac:dyDescent="0.2">
      <c r="A54" t="s">
        <v>250</v>
      </c>
      <c r="B54" t="s">
        <v>251</v>
      </c>
      <c r="C54" t="s">
        <v>252</v>
      </c>
      <c r="D54" s="6">
        <v>35</v>
      </c>
      <c r="E54">
        <v>26</v>
      </c>
      <c r="F54">
        <v>53</v>
      </c>
      <c r="G54" t="s">
        <v>537</v>
      </c>
      <c r="H54">
        <v>2015</v>
      </c>
      <c r="I54">
        <v>1</v>
      </c>
      <c r="K54">
        <f t="shared" si="0"/>
        <v>79.166666666666657</v>
      </c>
      <c r="L54">
        <v>1</v>
      </c>
      <c r="M54" t="s">
        <v>253</v>
      </c>
      <c r="N54">
        <v>4</v>
      </c>
      <c r="O54">
        <v>23.93</v>
      </c>
      <c r="P54">
        <v>18</v>
      </c>
      <c r="Q54">
        <v>36</v>
      </c>
      <c r="R54">
        <v>254</v>
      </c>
      <c r="S54">
        <v>207</v>
      </c>
      <c r="T54">
        <v>461</v>
      </c>
      <c r="U54">
        <f>R54/T54*100</f>
        <v>55.097613882863342</v>
      </c>
      <c r="V54">
        <v>4</v>
      </c>
      <c r="W54">
        <v>2</v>
      </c>
      <c r="X54" t="s">
        <v>66</v>
      </c>
      <c r="Y54">
        <v>7</v>
      </c>
      <c r="AA54">
        <v>7</v>
      </c>
      <c r="AC54">
        <v>3</v>
      </c>
      <c r="AD54">
        <v>1</v>
      </c>
      <c r="AE54">
        <v>2</v>
      </c>
      <c r="AF54" t="s">
        <v>254</v>
      </c>
      <c r="AG54" t="s">
        <v>255</v>
      </c>
      <c r="AH54">
        <v>0</v>
      </c>
      <c r="AI54">
        <v>0</v>
      </c>
      <c r="AJ54">
        <v>1</v>
      </c>
      <c r="AK54">
        <v>5</v>
      </c>
      <c r="AL54">
        <v>0.34566641999999997</v>
      </c>
      <c r="AM54">
        <f>AVERAGE(AO54:AS54)</f>
        <v>0.25900000000000001</v>
      </c>
      <c r="AO54">
        <v>0.18</v>
      </c>
      <c r="AP54">
        <v>0.26500000000000001</v>
      </c>
      <c r="AQ54">
        <v>0.31900000000000001</v>
      </c>
      <c r="AR54">
        <v>0.32200000000000001</v>
      </c>
      <c r="AS54">
        <v>0.20899999999999999</v>
      </c>
      <c r="BL54">
        <v>4</v>
      </c>
      <c r="BM54" s="4">
        <v>0</v>
      </c>
      <c r="BN54" s="4">
        <v>0</v>
      </c>
      <c r="BO54" s="4">
        <v>1</v>
      </c>
      <c r="BP54" s="4">
        <v>0</v>
      </c>
      <c r="BQ54" s="4">
        <v>1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1</v>
      </c>
      <c r="CD54" s="4">
        <v>0</v>
      </c>
      <c r="CE54" s="4">
        <v>0</v>
      </c>
      <c r="CF54" s="4">
        <v>1</v>
      </c>
    </row>
    <row r="55" spans="1:84" x14ac:dyDescent="0.2">
      <c r="A55" t="s">
        <v>256</v>
      </c>
      <c r="B55" t="s">
        <v>257</v>
      </c>
      <c r="C55" t="s">
        <v>258</v>
      </c>
      <c r="D55" s="6">
        <v>36</v>
      </c>
      <c r="E55">
        <v>27</v>
      </c>
      <c r="F55">
        <v>54</v>
      </c>
      <c r="G55" t="s">
        <v>538</v>
      </c>
      <c r="H55">
        <v>2010</v>
      </c>
      <c r="I55">
        <v>1</v>
      </c>
      <c r="K55">
        <f t="shared" si="0"/>
        <v>91.666666666666671</v>
      </c>
      <c r="L55">
        <v>1</v>
      </c>
      <c r="M55" t="s">
        <v>92</v>
      </c>
      <c r="N55">
        <v>4</v>
      </c>
      <c r="O55">
        <v>14.2</v>
      </c>
      <c r="P55">
        <v>12</v>
      </c>
      <c r="Q55">
        <v>16</v>
      </c>
      <c r="R55">
        <v>580</v>
      </c>
      <c r="S55">
        <v>638</v>
      </c>
      <c r="T55">
        <v>1371</v>
      </c>
      <c r="U55">
        <f>R55/T55*100</f>
        <v>42.304886943836614</v>
      </c>
      <c r="V55">
        <v>2</v>
      </c>
      <c r="W55">
        <v>6</v>
      </c>
      <c r="X55" t="s">
        <v>66</v>
      </c>
      <c r="Y55">
        <v>7</v>
      </c>
      <c r="Z55">
        <v>4</v>
      </c>
      <c r="AA55">
        <v>4</v>
      </c>
      <c r="AC55">
        <v>5</v>
      </c>
      <c r="AD55">
        <v>2</v>
      </c>
      <c r="AE55">
        <v>1</v>
      </c>
      <c r="AF55" t="s">
        <v>259</v>
      </c>
      <c r="AG55" t="s">
        <v>260</v>
      </c>
      <c r="AH55">
        <v>0</v>
      </c>
      <c r="AI55">
        <v>0</v>
      </c>
      <c r="AJ55">
        <v>0</v>
      </c>
      <c r="AK55">
        <v>2</v>
      </c>
      <c r="AL55">
        <v>0.39124134999999999</v>
      </c>
      <c r="AM55">
        <f>AVERAGE(AY55, BK55)</f>
        <v>0.33333333333333337</v>
      </c>
      <c r="AY55">
        <f>AVERAGE(0.3, 0.22, 0.25, 0.35, 0.27, 0.32, 0.24, 0.2, 0.24)</f>
        <v>0.2655555555555556</v>
      </c>
      <c r="BK55">
        <f>AVERAGE(0.44, 0.41, 0.44, 0.39, 0.35, 0.37, 0.41, 0.4, 0.4)</f>
        <v>0.40111111111111114</v>
      </c>
      <c r="BL55">
        <v>195</v>
      </c>
      <c r="BM55" s="4">
        <v>1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1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</row>
    <row r="56" spans="1:84" x14ac:dyDescent="0.2">
      <c r="A56" t="s">
        <v>261</v>
      </c>
      <c r="B56" t="s">
        <v>262</v>
      </c>
      <c r="C56" t="s">
        <v>258</v>
      </c>
      <c r="D56" s="6" t="s">
        <v>467</v>
      </c>
      <c r="E56">
        <v>28</v>
      </c>
      <c r="F56">
        <v>55</v>
      </c>
      <c r="G56" t="s">
        <v>539</v>
      </c>
      <c r="H56">
        <v>2012</v>
      </c>
      <c r="I56">
        <v>1</v>
      </c>
      <c r="K56">
        <f t="shared" si="0"/>
        <v>91.666666666666671</v>
      </c>
      <c r="L56">
        <v>2</v>
      </c>
      <c r="M56" t="s">
        <v>92</v>
      </c>
      <c r="N56">
        <v>4</v>
      </c>
      <c r="O56">
        <v>14.07</v>
      </c>
      <c r="R56">
        <v>277</v>
      </c>
      <c r="S56">
        <v>373</v>
      </c>
      <c r="T56">
        <v>650</v>
      </c>
      <c r="U56">
        <f t="shared" ref="U56:U84" si="13">R56/T56*100</f>
        <v>42.615384615384613</v>
      </c>
      <c r="V56">
        <v>2</v>
      </c>
      <c r="W56">
        <v>6</v>
      </c>
      <c r="X56" t="s">
        <v>73</v>
      </c>
      <c r="Y56">
        <v>7</v>
      </c>
      <c r="Z56">
        <v>4</v>
      </c>
      <c r="AA56">
        <v>4</v>
      </c>
      <c r="AC56">
        <v>5</v>
      </c>
      <c r="AD56">
        <v>2</v>
      </c>
      <c r="AE56">
        <v>1</v>
      </c>
      <c r="AF56" t="s">
        <v>259</v>
      </c>
      <c r="AG56" t="s">
        <v>260</v>
      </c>
      <c r="AH56">
        <v>0</v>
      </c>
      <c r="AI56">
        <v>0</v>
      </c>
      <c r="AJ56">
        <v>0</v>
      </c>
      <c r="AK56">
        <v>2</v>
      </c>
      <c r="AL56">
        <v>0.51056995999999999</v>
      </c>
      <c r="AM56">
        <f t="shared" ref="AM56:AM61" si="14">AVERAGE(AY56, BK56)</f>
        <v>0.435</v>
      </c>
      <c r="AY56">
        <v>0.39</v>
      </c>
      <c r="BK56">
        <v>0.48</v>
      </c>
      <c r="BL56">
        <v>110</v>
      </c>
      <c r="BM56" s="4">
        <v>1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1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</row>
    <row r="57" spans="1:84" x14ac:dyDescent="0.2">
      <c r="A57" t="s">
        <v>263</v>
      </c>
      <c r="B57" t="s">
        <v>262</v>
      </c>
      <c r="C57" t="s">
        <v>258</v>
      </c>
      <c r="D57" s="6" t="s">
        <v>468</v>
      </c>
      <c r="E57">
        <v>28</v>
      </c>
      <c r="F57">
        <v>56</v>
      </c>
      <c r="G57" t="s">
        <v>540</v>
      </c>
      <c r="H57">
        <v>2012</v>
      </c>
      <c r="I57">
        <v>1</v>
      </c>
      <c r="K57">
        <f t="shared" si="0"/>
        <v>91.666666666666671</v>
      </c>
      <c r="L57">
        <v>2</v>
      </c>
      <c r="M57" t="s">
        <v>92</v>
      </c>
      <c r="N57">
        <v>4</v>
      </c>
      <c r="O57">
        <v>14.07</v>
      </c>
      <c r="R57">
        <v>277</v>
      </c>
      <c r="S57">
        <v>373</v>
      </c>
      <c r="T57">
        <v>650</v>
      </c>
      <c r="U57">
        <f t="shared" si="13"/>
        <v>42.615384615384613</v>
      </c>
      <c r="V57">
        <v>2</v>
      </c>
      <c r="W57">
        <v>6</v>
      </c>
      <c r="X57" t="s">
        <v>73</v>
      </c>
      <c r="Y57">
        <v>7</v>
      </c>
      <c r="Z57">
        <v>4</v>
      </c>
      <c r="AA57">
        <v>4</v>
      </c>
      <c r="AC57">
        <v>5</v>
      </c>
      <c r="AD57">
        <v>2</v>
      </c>
      <c r="AE57">
        <v>1</v>
      </c>
      <c r="AF57" t="s">
        <v>259</v>
      </c>
      <c r="AG57" t="s">
        <v>260</v>
      </c>
      <c r="AH57">
        <v>0</v>
      </c>
      <c r="AI57">
        <v>0</v>
      </c>
      <c r="AJ57">
        <v>0</v>
      </c>
      <c r="AK57">
        <v>2</v>
      </c>
      <c r="AL57">
        <v>0.45188376000000002</v>
      </c>
      <c r="AM57">
        <f t="shared" si="14"/>
        <v>0.38500000000000001</v>
      </c>
      <c r="AY57">
        <v>0.35</v>
      </c>
      <c r="BK57">
        <v>0.42</v>
      </c>
      <c r="BL57">
        <v>110</v>
      </c>
      <c r="BM57" s="4">
        <v>1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1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</row>
    <row r="58" spans="1:84" x14ac:dyDescent="0.2">
      <c r="A58" t="s">
        <v>264</v>
      </c>
      <c r="B58" t="s">
        <v>262</v>
      </c>
      <c r="C58" t="s">
        <v>258</v>
      </c>
      <c r="D58" s="6" t="s">
        <v>469</v>
      </c>
      <c r="E58">
        <v>28</v>
      </c>
      <c r="F58">
        <v>57</v>
      </c>
      <c r="G58" t="s">
        <v>541</v>
      </c>
      <c r="H58">
        <v>2012</v>
      </c>
      <c r="I58">
        <v>1</v>
      </c>
      <c r="K58">
        <f t="shared" si="0"/>
        <v>91.666666666666671</v>
      </c>
      <c r="L58">
        <v>2</v>
      </c>
      <c r="M58" t="s">
        <v>92</v>
      </c>
      <c r="N58">
        <v>4</v>
      </c>
      <c r="O58">
        <v>14.07</v>
      </c>
      <c r="R58">
        <v>277</v>
      </c>
      <c r="S58">
        <v>373</v>
      </c>
      <c r="T58">
        <v>650</v>
      </c>
      <c r="U58">
        <f t="shared" si="13"/>
        <v>42.615384615384613</v>
      </c>
      <c r="V58">
        <v>2</v>
      </c>
      <c r="W58">
        <v>6</v>
      </c>
      <c r="X58" t="s">
        <v>73</v>
      </c>
      <c r="Y58">
        <v>7</v>
      </c>
      <c r="Z58">
        <v>4</v>
      </c>
      <c r="AA58">
        <v>4</v>
      </c>
      <c r="AC58">
        <v>5</v>
      </c>
      <c r="AD58">
        <v>2</v>
      </c>
      <c r="AE58">
        <v>1</v>
      </c>
      <c r="AF58" t="s">
        <v>259</v>
      </c>
      <c r="AG58" t="s">
        <v>260</v>
      </c>
      <c r="AH58">
        <v>0</v>
      </c>
      <c r="AI58">
        <v>0</v>
      </c>
      <c r="AJ58">
        <v>0</v>
      </c>
      <c r="AK58">
        <v>2</v>
      </c>
      <c r="AL58">
        <v>0.37559168999999998</v>
      </c>
      <c r="AM58">
        <f t="shared" si="14"/>
        <v>0.32</v>
      </c>
      <c r="AY58">
        <v>0.27</v>
      </c>
      <c r="BK58">
        <v>0.37</v>
      </c>
      <c r="BL58">
        <v>110</v>
      </c>
      <c r="BM58" s="4">
        <v>1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1</v>
      </c>
      <c r="BV58" s="4">
        <v>0</v>
      </c>
      <c r="BW58" s="4">
        <v>0</v>
      </c>
      <c r="BX58" s="4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</row>
    <row r="59" spans="1:84" x14ac:dyDescent="0.2">
      <c r="A59" t="s">
        <v>265</v>
      </c>
      <c r="B59" t="s">
        <v>262</v>
      </c>
      <c r="C59" t="s">
        <v>258</v>
      </c>
      <c r="D59" s="6" t="s">
        <v>386</v>
      </c>
      <c r="E59">
        <v>28</v>
      </c>
      <c r="F59">
        <v>58</v>
      </c>
      <c r="G59" t="s">
        <v>542</v>
      </c>
      <c r="H59">
        <v>2012</v>
      </c>
      <c r="I59">
        <v>1</v>
      </c>
      <c r="K59">
        <f t="shared" si="0"/>
        <v>91.666666666666671</v>
      </c>
      <c r="L59">
        <v>2</v>
      </c>
      <c r="M59" t="s">
        <v>92</v>
      </c>
      <c r="N59">
        <v>4</v>
      </c>
      <c r="O59">
        <v>14.07</v>
      </c>
      <c r="R59">
        <v>277</v>
      </c>
      <c r="S59">
        <v>373</v>
      </c>
      <c r="T59">
        <v>650</v>
      </c>
      <c r="U59">
        <f t="shared" si="13"/>
        <v>42.615384615384613</v>
      </c>
      <c r="V59">
        <v>2</v>
      </c>
      <c r="W59">
        <v>6</v>
      </c>
      <c r="X59" t="s">
        <v>73</v>
      </c>
      <c r="Y59">
        <v>7</v>
      </c>
      <c r="Z59">
        <v>4</v>
      </c>
      <c r="AA59">
        <v>4</v>
      </c>
      <c r="AC59">
        <v>5</v>
      </c>
      <c r="AD59">
        <v>2</v>
      </c>
      <c r="AE59">
        <v>1</v>
      </c>
      <c r="AF59" t="s">
        <v>259</v>
      </c>
      <c r="AG59" t="s">
        <v>260</v>
      </c>
      <c r="AH59">
        <v>1</v>
      </c>
      <c r="AI59">
        <v>0</v>
      </c>
      <c r="AJ59">
        <v>0</v>
      </c>
      <c r="AK59">
        <v>2</v>
      </c>
      <c r="AL59">
        <v>8.216068E-2</v>
      </c>
      <c r="AM59">
        <f t="shared" si="14"/>
        <v>7.0000000000000007E-2</v>
      </c>
      <c r="AY59">
        <v>0.04</v>
      </c>
      <c r="BK59">
        <v>0.1</v>
      </c>
      <c r="BL59">
        <v>110</v>
      </c>
      <c r="BM59" s="4">
        <v>1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1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</row>
    <row r="60" spans="1:84" x14ac:dyDescent="0.2">
      <c r="A60" t="s">
        <v>267</v>
      </c>
      <c r="B60" t="s">
        <v>262</v>
      </c>
      <c r="C60" t="s">
        <v>258</v>
      </c>
      <c r="D60" s="6" t="s">
        <v>470</v>
      </c>
      <c r="E60">
        <v>28</v>
      </c>
      <c r="F60">
        <v>59</v>
      </c>
      <c r="G60" t="s">
        <v>543</v>
      </c>
      <c r="H60">
        <v>2012</v>
      </c>
      <c r="I60">
        <v>1</v>
      </c>
      <c r="K60">
        <f t="shared" si="0"/>
        <v>91.666666666666671</v>
      </c>
      <c r="L60">
        <v>2</v>
      </c>
      <c r="M60" t="s">
        <v>92</v>
      </c>
      <c r="N60">
        <v>4</v>
      </c>
      <c r="O60">
        <v>14.07</v>
      </c>
      <c r="R60">
        <v>277</v>
      </c>
      <c r="S60">
        <v>373</v>
      </c>
      <c r="T60">
        <v>650</v>
      </c>
      <c r="U60">
        <f t="shared" si="13"/>
        <v>42.615384615384613</v>
      </c>
      <c r="V60">
        <v>2</v>
      </c>
      <c r="W60">
        <v>6</v>
      </c>
      <c r="X60" t="s">
        <v>73</v>
      </c>
      <c r="Y60">
        <v>7</v>
      </c>
      <c r="Z60">
        <v>4</v>
      </c>
      <c r="AA60">
        <v>4</v>
      </c>
      <c r="AC60">
        <v>5</v>
      </c>
      <c r="AD60">
        <v>2</v>
      </c>
      <c r="AE60">
        <v>1</v>
      </c>
      <c r="AF60" t="s">
        <v>259</v>
      </c>
      <c r="AG60" t="s">
        <v>260</v>
      </c>
      <c r="AH60">
        <v>1</v>
      </c>
      <c r="AI60">
        <v>0</v>
      </c>
      <c r="AJ60">
        <v>0</v>
      </c>
      <c r="AK60">
        <v>2</v>
      </c>
      <c r="AL60">
        <v>8.8029300000000005E-2</v>
      </c>
      <c r="AM60">
        <f>AVERAGE(AY60, BK60)</f>
        <v>7.5000000000000011E-2</v>
      </c>
      <c r="AY60">
        <v>0.05</v>
      </c>
      <c r="BK60">
        <v>0.1</v>
      </c>
      <c r="BL60">
        <v>110</v>
      </c>
      <c r="BM60" s="4">
        <v>1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1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</row>
    <row r="61" spans="1:84" x14ac:dyDescent="0.2">
      <c r="A61" t="s">
        <v>268</v>
      </c>
      <c r="B61" t="s">
        <v>262</v>
      </c>
      <c r="C61" t="s">
        <v>258</v>
      </c>
      <c r="D61" s="6" t="s">
        <v>471</v>
      </c>
      <c r="E61">
        <v>28</v>
      </c>
      <c r="F61">
        <v>60</v>
      </c>
      <c r="G61" t="s">
        <v>544</v>
      </c>
      <c r="H61">
        <v>2012</v>
      </c>
      <c r="I61">
        <v>1</v>
      </c>
      <c r="K61">
        <f t="shared" si="0"/>
        <v>91.666666666666671</v>
      </c>
      <c r="L61">
        <v>2</v>
      </c>
      <c r="M61" t="s">
        <v>92</v>
      </c>
      <c r="N61">
        <v>4</v>
      </c>
      <c r="O61">
        <v>14.07</v>
      </c>
      <c r="R61">
        <v>277</v>
      </c>
      <c r="S61">
        <v>373</v>
      </c>
      <c r="T61">
        <v>650</v>
      </c>
      <c r="U61">
        <f t="shared" si="13"/>
        <v>42.615384615384613</v>
      </c>
      <c r="V61">
        <v>2</v>
      </c>
      <c r="W61">
        <v>6</v>
      </c>
      <c r="X61" t="s">
        <v>73</v>
      </c>
      <c r="Y61">
        <v>7</v>
      </c>
      <c r="Z61">
        <v>4</v>
      </c>
      <c r="AA61">
        <v>4</v>
      </c>
      <c r="AC61">
        <v>5</v>
      </c>
      <c r="AD61">
        <v>2</v>
      </c>
      <c r="AE61">
        <v>1</v>
      </c>
      <c r="AF61" t="s">
        <v>259</v>
      </c>
      <c r="AG61" t="s">
        <v>260</v>
      </c>
      <c r="AH61">
        <v>1</v>
      </c>
      <c r="AI61">
        <v>0</v>
      </c>
      <c r="AJ61">
        <v>0</v>
      </c>
      <c r="AK61">
        <v>2</v>
      </c>
      <c r="AL61">
        <v>8.8029300000000005E-2</v>
      </c>
      <c r="AM61">
        <f t="shared" si="14"/>
        <v>7.4999999999999997E-2</v>
      </c>
      <c r="AY61">
        <v>0.04</v>
      </c>
      <c r="BK61">
        <v>0.11</v>
      </c>
      <c r="BL61">
        <v>110</v>
      </c>
      <c r="BM61" s="4">
        <v>1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1</v>
      </c>
      <c r="BV61" s="4">
        <v>0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</row>
    <row r="62" spans="1:84" x14ac:dyDescent="0.2">
      <c r="A62" t="s">
        <v>269</v>
      </c>
      <c r="B62" t="s">
        <v>270</v>
      </c>
      <c r="C62" t="s">
        <v>258</v>
      </c>
      <c r="D62" s="6" t="s">
        <v>472</v>
      </c>
      <c r="E62">
        <v>29</v>
      </c>
      <c r="F62">
        <v>61</v>
      </c>
      <c r="G62" t="s">
        <v>569</v>
      </c>
      <c r="H62">
        <v>2018</v>
      </c>
      <c r="I62">
        <v>1</v>
      </c>
      <c r="K62">
        <f t="shared" si="0"/>
        <v>91.666666666666671</v>
      </c>
      <c r="L62">
        <v>2</v>
      </c>
      <c r="M62" t="s">
        <v>92</v>
      </c>
      <c r="N62">
        <v>4</v>
      </c>
      <c r="O62">
        <v>15.05</v>
      </c>
      <c r="R62">
        <v>729</v>
      </c>
      <c r="S62">
        <v>597</v>
      </c>
      <c r="T62">
        <v>1328</v>
      </c>
      <c r="U62">
        <f t="shared" si="13"/>
        <v>54.894578313253021</v>
      </c>
      <c r="V62">
        <v>4</v>
      </c>
      <c r="W62">
        <v>6</v>
      </c>
      <c r="X62" t="s">
        <v>73</v>
      </c>
      <c r="Y62">
        <v>7</v>
      </c>
      <c r="Z62">
        <v>4</v>
      </c>
      <c r="AA62">
        <v>6</v>
      </c>
      <c r="AC62">
        <v>6</v>
      </c>
      <c r="AD62">
        <v>4</v>
      </c>
      <c r="AE62">
        <v>3</v>
      </c>
      <c r="AF62" t="s">
        <v>217</v>
      </c>
      <c r="AG62" t="s">
        <v>271</v>
      </c>
      <c r="AH62">
        <v>0</v>
      </c>
      <c r="AI62">
        <v>0</v>
      </c>
      <c r="AJ62">
        <v>1</v>
      </c>
      <c r="AK62">
        <v>2</v>
      </c>
      <c r="AL62">
        <v>0.43134359</v>
      </c>
      <c r="AM62">
        <f>AVERAGE(AO62:AP62)</f>
        <v>0.36749999999999999</v>
      </c>
      <c r="AO62">
        <v>0.42499999999999999</v>
      </c>
      <c r="AP62">
        <v>0.31</v>
      </c>
      <c r="BL62">
        <v>655</v>
      </c>
      <c r="BM62" s="4">
        <v>1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1</v>
      </c>
      <c r="BV62" s="4">
        <v>0</v>
      </c>
      <c r="BW62" s="4">
        <v>1</v>
      </c>
      <c r="BX62" s="4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1</v>
      </c>
      <c r="CE62" s="4">
        <v>0</v>
      </c>
      <c r="CF62" s="4">
        <v>0</v>
      </c>
    </row>
    <row r="63" spans="1:84" x14ac:dyDescent="0.2">
      <c r="A63" t="s">
        <v>272</v>
      </c>
      <c r="B63" t="s">
        <v>270</v>
      </c>
      <c r="C63" t="s">
        <v>258</v>
      </c>
      <c r="D63" s="6" t="s">
        <v>473</v>
      </c>
      <c r="E63">
        <v>29</v>
      </c>
      <c r="F63">
        <v>62</v>
      </c>
      <c r="G63" t="s">
        <v>570</v>
      </c>
      <c r="H63">
        <v>2018</v>
      </c>
      <c r="I63">
        <v>1</v>
      </c>
      <c r="K63">
        <f t="shared" si="0"/>
        <v>91.666666666666671</v>
      </c>
      <c r="L63">
        <v>2</v>
      </c>
      <c r="M63" t="s">
        <v>92</v>
      </c>
      <c r="N63">
        <v>4</v>
      </c>
      <c r="O63">
        <v>15.05</v>
      </c>
      <c r="P63">
        <v>12</v>
      </c>
      <c r="Q63">
        <v>17</v>
      </c>
      <c r="R63">
        <v>729</v>
      </c>
      <c r="S63">
        <v>597</v>
      </c>
      <c r="T63">
        <v>1328</v>
      </c>
      <c r="U63">
        <f t="shared" si="13"/>
        <v>54.894578313253021</v>
      </c>
      <c r="V63">
        <v>4</v>
      </c>
      <c r="W63">
        <v>6</v>
      </c>
      <c r="X63" t="s">
        <v>73</v>
      </c>
      <c r="Y63">
        <v>7</v>
      </c>
      <c r="Z63">
        <v>4</v>
      </c>
      <c r="AA63">
        <v>6</v>
      </c>
      <c r="AC63">
        <v>6</v>
      </c>
      <c r="AD63">
        <v>4</v>
      </c>
      <c r="AE63">
        <v>3</v>
      </c>
      <c r="AF63" t="s">
        <v>273</v>
      </c>
      <c r="AG63" t="s">
        <v>271</v>
      </c>
      <c r="AH63">
        <v>0</v>
      </c>
      <c r="AI63">
        <v>0</v>
      </c>
      <c r="AJ63">
        <v>1</v>
      </c>
      <c r="AK63">
        <v>2</v>
      </c>
      <c r="AL63">
        <v>0.47301079000000001</v>
      </c>
      <c r="AM63">
        <f>AVERAGE(AO63:AP63)</f>
        <v>0.40300000000000002</v>
      </c>
      <c r="AO63">
        <v>0.44600000000000001</v>
      </c>
      <c r="AP63">
        <v>0.36</v>
      </c>
      <c r="BL63">
        <v>655</v>
      </c>
      <c r="BM63" s="4">
        <v>1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1</v>
      </c>
      <c r="BV63" s="4">
        <v>0</v>
      </c>
      <c r="BW63" s="4">
        <v>1</v>
      </c>
      <c r="BX63" s="4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1</v>
      </c>
      <c r="CE63" s="4">
        <v>0</v>
      </c>
      <c r="CF63" s="4">
        <v>0</v>
      </c>
    </row>
    <row r="64" spans="1:84" x14ac:dyDescent="0.2">
      <c r="A64" t="s">
        <v>274</v>
      </c>
      <c r="B64" t="s">
        <v>275</v>
      </c>
      <c r="C64" t="s">
        <v>276</v>
      </c>
      <c r="D64" s="6">
        <v>39</v>
      </c>
      <c r="E64">
        <v>30</v>
      </c>
      <c r="F64">
        <v>63</v>
      </c>
      <c r="G64" t="s">
        <v>545</v>
      </c>
      <c r="H64">
        <v>2002</v>
      </c>
      <c r="I64">
        <v>0</v>
      </c>
      <c r="K64">
        <f t="shared" si="0"/>
        <v>37.5</v>
      </c>
      <c r="L64">
        <v>1</v>
      </c>
      <c r="M64" t="s">
        <v>72</v>
      </c>
      <c r="N64">
        <v>3</v>
      </c>
      <c r="O64">
        <v>47.2</v>
      </c>
      <c r="P64">
        <v>22</v>
      </c>
      <c r="Q64">
        <v>87</v>
      </c>
      <c r="R64">
        <v>59</v>
      </c>
      <c r="S64">
        <v>78</v>
      </c>
      <c r="T64">
        <v>137</v>
      </c>
      <c r="U64">
        <f t="shared" si="13"/>
        <v>43.065693430656928</v>
      </c>
      <c r="V64">
        <v>2</v>
      </c>
      <c r="W64">
        <v>1</v>
      </c>
      <c r="X64" t="s">
        <v>73</v>
      </c>
      <c r="Y64">
        <v>1</v>
      </c>
      <c r="AA64">
        <v>4</v>
      </c>
      <c r="AC64">
        <v>4</v>
      </c>
      <c r="AD64">
        <v>3</v>
      </c>
      <c r="AE64">
        <v>2</v>
      </c>
      <c r="AF64" t="s">
        <v>277</v>
      </c>
      <c r="AG64" t="s">
        <v>118</v>
      </c>
      <c r="AH64">
        <v>0</v>
      </c>
      <c r="AI64">
        <v>0</v>
      </c>
      <c r="AJ64">
        <v>0</v>
      </c>
      <c r="AK64">
        <v>15</v>
      </c>
      <c r="AL64">
        <v>0.39019359999999997</v>
      </c>
      <c r="AM64">
        <f>AVERAGE(AT64:BK64)</f>
        <v>0.27266666666666667</v>
      </c>
      <c r="AT64">
        <v>0.33</v>
      </c>
      <c r="AU64">
        <v>0.31</v>
      </c>
      <c r="AV64">
        <v>0.23</v>
      </c>
      <c r="AW64">
        <v>0.38</v>
      </c>
      <c r="AX64">
        <v>0.36</v>
      </c>
      <c r="AY64">
        <v>0.46</v>
      </c>
      <c r="BA64">
        <v>0.19</v>
      </c>
      <c r="BB64">
        <v>0.08</v>
      </c>
      <c r="BC64">
        <v>0.02</v>
      </c>
      <c r="BD64">
        <v>0.34</v>
      </c>
      <c r="BF64">
        <v>0.46</v>
      </c>
      <c r="BH64">
        <v>0.49</v>
      </c>
      <c r="BI64">
        <v>0.1</v>
      </c>
      <c r="BJ64">
        <v>0.21</v>
      </c>
      <c r="BK64">
        <v>0.13</v>
      </c>
      <c r="BL64" s="6" t="s">
        <v>278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1</v>
      </c>
      <c r="BW64" s="4">
        <v>0</v>
      </c>
      <c r="BX64" s="4">
        <v>0</v>
      </c>
      <c r="BY64" s="4">
        <v>0</v>
      </c>
      <c r="BZ64" s="4">
        <v>0</v>
      </c>
      <c r="CA64" s="4">
        <v>0</v>
      </c>
      <c r="CB64" s="4">
        <v>1</v>
      </c>
      <c r="CC64" s="4">
        <v>1</v>
      </c>
      <c r="CD64" s="4">
        <v>0</v>
      </c>
      <c r="CE64" s="4">
        <v>0</v>
      </c>
      <c r="CF64" s="4">
        <v>0</v>
      </c>
    </row>
    <row r="65" spans="1:84" x14ac:dyDescent="0.2">
      <c r="A65" t="s">
        <v>254</v>
      </c>
      <c r="B65" t="s">
        <v>279</v>
      </c>
      <c r="C65" t="s">
        <v>280</v>
      </c>
      <c r="D65" s="6">
        <v>40</v>
      </c>
      <c r="E65">
        <v>31</v>
      </c>
      <c r="F65">
        <v>64</v>
      </c>
      <c r="G65" t="s">
        <v>546</v>
      </c>
      <c r="H65">
        <v>2018</v>
      </c>
      <c r="I65">
        <v>1</v>
      </c>
      <c r="K65">
        <f t="shared" si="0"/>
        <v>79.166666666666657</v>
      </c>
      <c r="L65">
        <v>1</v>
      </c>
      <c r="M65" t="s">
        <v>253</v>
      </c>
      <c r="N65">
        <v>4</v>
      </c>
      <c r="O65">
        <v>23.9</v>
      </c>
      <c r="T65">
        <v>461</v>
      </c>
      <c r="W65">
        <v>2</v>
      </c>
      <c r="X65" t="s">
        <v>66</v>
      </c>
      <c r="Y65">
        <v>7</v>
      </c>
      <c r="AA65">
        <v>7</v>
      </c>
      <c r="AC65">
        <v>3</v>
      </c>
      <c r="AD65">
        <v>1</v>
      </c>
      <c r="AE65">
        <v>3</v>
      </c>
      <c r="AF65" t="s">
        <v>281</v>
      </c>
      <c r="AG65" t="s">
        <v>255</v>
      </c>
      <c r="AH65">
        <v>0</v>
      </c>
      <c r="AI65">
        <v>0</v>
      </c>
      <c r="AJ65">
        <v>1</v>
      </c>
      <c r="AK65">
        <v>5</v>
      </c>
      <c r="AL65">
        <v>0.34459872000000003</v>
      </c>
      <c r="AM65">
        <f>AVERAGE(AO65:AS65)</f>
        <v>0.25819999999999999</v>
      </c>
      <c r="AO65">
        <v>0.18</v>
      </c>
      <c r="AP65">
        <v>0.26500000000000001</v>
      </c>
      <c r="AQ65">
        <v>0.32200000000000001</v>
      </c>
      <c r="AR65">
        <v>0.32</v>
      </c>
      <c r="AS65">
        <v>0.20399999999999999</v>
      </c>
      <c r="BL65">
        <v>136</v>
      </c>
      <c r="BM65" s="4">
        <v>0</v>
      </c>
      <c r="BN65" s="4">
        <v>0</v>
      </c>
      <c r="BO65" s="4">
        <v>1</v>
      </c>
      <c r="BP65" s="4">
        <v>0</v>
      </c>
      <c r="BQ65" s="4">
        <v>1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1</v>
      </c>
      <c r="CE65" s="4">
        <v>0</v>
      </c>
      <c r="CF65" s="4">
        <v>1</v>
      </c>
    </row>
    <row r="66" spans="1:84" x14ac:dyDescent="0.2">
      <c r="A66" t="s">
        <v>274</v>
      </c>
      <c r="B66" t="s">
        <v>282</v>
      </c>
      <c r="C66" t="s">
        <v>283</v>
      </c>
      <c r="D66" s="6" t="s">
        <v>474</v>
      </c>
      <c r="E66">
        <v>32</v>
      </c>
      <c r="F66">
        <v>65</v>
      </c>
      <c r="G66" t="s">
        <v>547</v>
      </c>
      <c r="H66">
        <v>1994</v>
      </c>
      <c r="I66">
        <v>0</v>
      </c>
      <c r="K66">
        <f t="shared" si="0"/>
        <v>37.5</v>
      </c>
      <c r="L66">
        <v>1</v>
      </c>
      <c r="M66" t="s">
        <v>72</v>
      </c>
      <c r="N66">
        <v>3</v>
      </c>
      <c r="O66">
        <v>19.97</v>
      </c>
      <c r="P66">
        <v>17</v>
      </c>
      <c r="Q66">
        <v>23</v>
      </c>
      <c r="R66">
        <v>61</v>
      </c>
      <c r="S66">
        <v>157</v>
      </c>
      <c r="T66">
        <v>218</v>
      </c>
      <c r="U66">
        <f t="shared" si="13"/>
        <v>27.981651376146786</v>
      </c>
      <c r="V66">
        <v>2</v>
      </c>
      <c r="W66">
        <v>2</v>
      </c>
      <c r="X66" t="s">
        <v>73</v>
      </c>
      <c r="Y66">
        <v>1</v>
      </c>
      <c r="AA66">
        <v>4</v>
      </c>
      <c r="AC66">
        <v>4</v>
      </c>
      <c r="AD66">
        <v>3</v>
      </c>
      <c r="AE66">
        <v>2</v>
      </c>
      <c r="AF66" t="s">
        <v>284</v>
      </c>
      <c r="AG66" t="s">
        <v>118</v>
      </c>
      <c r="AH66">
        <v>0</v>
      </c>
      <c r="AI66">
        <v>0</v>
      </c>
      <c r="AJ66">
        <v>0</v>
      </c>
      <c r="AK66">
        <v>15</v>
      </c>
      <c r="AL66">
        <v>0.50562985000000005</v>
      </c>
      <c r="AM66">
        <f>AVERAGE(AT66:BK66)</f>
        <v>0.35333333333333339</v>
      </c>
      <c r="AT66">
        <v>0.45</v>
      </c>
      <c r="AU66">
        <v>0.4</v>
      </c>
      <c r="AV66">
        <v>0.51</v>
      </c>
      <c r="AW66">
        <v>0.35</v>
      </c>
      <c r="AX66">
        <v>0.46</v>
      </c>
      <c r="AY66">
        <v>0.48</v>
      </c>
      <c r="BA66">
        <v>0.44</v>
      </c>
      <c r="BB66">
        <v>0.31</v>
      </c>
      <c r="BC66">
        <v>0.35</v>
      </c>
      <c r="BD66">
        <v>0.32</v>
      </c>
      <c r="BF66">
        <v>0.47</v>
      </c>
      <c r="BH66">
        <v>0.4</v>
      </c>
      <c r="BI66">
        <v>0.17</v>
      </c>
      <c r="BJ66">
        <v>0.08</v>
      </c>
      <c r="BK66">
        <v>0.11</v>
      </c>
      <c r="BL66" s="6" t="s">
        <v>285</v>
      </c>
      <c r="BM66" s="4">
        <v>0</v>
      </c>
      <c r="BN66" s="4">
        <v>0</v>
      </c>
      <c r="BO66" s="4">
        <v>0</v>
      </c>
      <c r="BP66" s="4">
        <v>0</v>
      </c>
      <c r="BQ66" s="4">
        <v>1</v>
      </c>
      <c r="BR66" s="4">
        <v>0</v>
      </c>
      <c r="BS66" s="4">
        <v>0</v>
      </c>
      <c r="BT66" s="4">
        <v>0</v>
      </c>
      <c r="BU66" s="4">
        <v>0</v>
      </c>
      <c r="BV66" s="4">
        <v>1</v>
      </c>
      <c r="BW66" s="4">
        <v>0</v>
      </c>
      <c r="BX66" s="4">
        <v>0</v>
      </c>
      <c r="BY66" s="4">
        <v>0</v>
      </c>
      <c r="BZ66" s="4">
        <v>0</v>
      </c>
      <c r="CA66" s="4">
        <v>0</v>
      </c>
      <c r="CB66" s="4">
        <v>1</v>
      </c>
      <c r="CC66" s="4">
        <v>1</v>
      </c>
      <c r="CD66" s="4">
        <v>0</v>
      </c>
      <c r="CE66" s="4">
        <v>0</v>
      </c>
      <c r="CF66" s="4">
        <v>0</v>
      </c>
    </row>
    <row r="67" spans="1:84" x14ac:dyDescent="0.2">
      <c r="A67" t="s">
        <v>286</v>
      </c>
      <c r="B67" t="s">
        <v>282</v>
      </c>
      <c r="C67" t="s">
        <v>283</v>
      </c>
      <c r="D67" s="6" t="s">
        <v>475</v>
      </c>
      <c r="E67">
        <v>32</v>
      </c>
      <c r="F67">
        <v>66</v>
      </c>
      <c r="G67" t="s">
        <v>548</v>
      </c>
      <c r="H67">
        <v>1994</v>
      </c>
      <c r="I67">
        <v>0</v>
      </c>
      <c r="K67">
        <f t="shared" ref="K67:K85" si="15">(100-(COUNT(AN67:BK67)/24)*100)</f>
        <v>37.5</v>
      </c>
      <c r="L67">
        <v>1</v>
      </c>
      <c r="M67" t="s">
        <v>72</v>
      </c>
      <c r="N67">
        <v>3</v>
      </c>
      <c r="O67">
        <v>19.97</v>
      </c>
      <c r="P67">
        <v>17</v>
      </c>
      <c r="Q67">
        <v>23</v>
      </c>
      <c r="R67">
        <v>61</v>
      </c>
      <c r="S67">
        <v>157</v>
      </c>
      <c r="T67">
        <v>218</v>
      </c>
      <c r="U67">
        <f t="shared" si="13"/>
        <v>27.981651376146786</v>
      </c>
      <c r="V67">
        <v>2</v>
      </c>
      <c r="W67">
        <v>2</v>
      </c>
      <c r="X67" t="s">
        <v>73</v>
      </c>
      <c r="Y67">
        <v>1</v>
      </c>
      <c r="AA67">
        <v>4</v>
      </c>
      <c r="AC67">
        <v>4</v>
      </c>
      <c r="AD67">
        <v>6</v>
      </c>
      <c r="AE67">
        <v>2</v>
      </c>
      <c r="AF67" t="s">
        <v>287</v>
      </c>
      <c r="AG67" t="s">
        <v>288</v>
      </c>
      <c r="AH67">
        <v>0</v>
      </c>
      <c r="AI67">
        <v>0</v>
      </c>
      <c r="AJ67">
        <v>0</v>
      </c>
      <c r="AK67">
        <v>15</v>
      </c>
      <c r="AL67">
        <v>0.46842313000000002</v>
      </c>
      <c r="AM67">
        <f t="shared" ref="AM67:AM69" si="16">AVERAGE(AT67:BK67)</f>
        <v>0.32733333333333342</v>
      </c>
      <c r="AT67">
        <v>0.41</v>
      </c>
      <c r="AU67">
        <v>0.36</v>
      </c>
      <c r="AV67">
        <v>0.51</v>
      </c>
      <c r="AW67">
        <v>0.37</v>
      </c>
      <c r="AX67">
        <v>0.44</v>
      </c>
      <c r="AY67">
        <v>0.46</v>
      </c>
      <c r="BA67">
        <v>0.41</v>
      </c>
      <c r="BB67">
        <v>0.22</v>
      </c>
      <c r="BC67">
        <v>0.27</v>
      </c>
      <c r="BD67">
        <v>0.3</v>
      </c>
      <c r="BF67">
        <v>0.41</v>
      </c>
      <c r="BH67">
        <v>0.4</v>
      </c>
      <c r="BI67">
        <v>0.19</v>
      </c>
      <c r="BJ67">
        <v>7.0000000000000007E-2</v>
      </c>
      <c r="BK67">
        <v>0.09</v>
      </c>
      <c r="BL67" s="6" t="s">
        <v>285</v>
      </c>
      <c r="BM67" s="4">
        <v>0</v>
      </c>
      <c r="BN67" s="4">
        <v>0</v>
      </c>
      <c r="BO67" s="4">
        <v>0</v>
      </c>
      <c r="BP67" s="4">
        <v>0</v>
      </c>
      <c r="BQ67" s="4">
        <v>1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4">
        <v>0</v>
      </c>
      <c r="BY67" s="4">
        <v>1</v>
      </c>
      <c r="BZ67" s="4">
        <v>0</v>
      </c>
      <c r="CA67" s="4">
        <v>0</v>
      </c>
      <c r="CB67" s="4">
        <v>1</v>
      </c>
      <c r="CC67" s="4">
        <v>1</v>
      </c>
      <c r="CD67" s="4">
        <v>0</v>
      </c>
      <c r="CE67" s="4">
        <v>0</v>
      </c>
      <c r="CF67" s="4">
        <v>0</v>
      </c>
    </row>
    <row r="68" spans="1:84" x14ac:dyDescent="0.2">
      <c r="A68" t="s">
        <v>289</v>
      </c>
      <c r="B68" t="s">
        <v>282</v>
      </c>
      <c r="C68" t="s">
        <v>283</v>
      </c>
      <c r="D68" s="6" t="s">
        <v>476</v>
      </c>
      <c r="E68">
        <v>32</v>
      </c>
      <c r="F68">
        <v>67</v>
      </c>
      <c r="G68" t="s">
        <v>549</v>
      </c>
      <c r="H68">
        <v>1994</v>
      </c>
      <c r="I68">
        <v>0</v>
      </c>
      <c r="K68">
        <f t="shared" si="15"/>
        <v>37.5</v>
      </c>
      <c r="L68">
        <v>1</v>
      </c>
      <c r="M68" t="s">
        <v>72</v>
      </c>
      <c r="N68">
        <v>3</v>
      </c>
      <c r="O68">
        <v>19.97</v>
      </c>
      <c r="P68">
        <v>17</v>
      </c>
      <c r="Q68">
        <v>23</v>
      </c>
      <c r="R68">
        <v>61</v>
      </c>
      <c r="S68">
        <v>157</v>
      </c>
      <c r="T68">
        <v>218</v>
      </c>
      <c r="U68">
        <f t="shared" si="13"/>
        <v>27.981651376146786</v>
      </c>
      <c r="V68">
        <v>2</v>
      </c>
      <c r="W68">
        <v>2</v>
      </c>
      <c r="X68" t="s">
        <v>73</v>
      </c>
      <c r="Y68">
        <v>1</v>
      </c>
      <c r="AA68" s="1">
        <v>4</v>
      </c>
      <c r="AC68" s="1">
        <v>4</v>
      </c>
      <c r="AD68" s="1">
        <v>1</v>
      </c>
      <c r="AE68" s="1">
        <v>2</v>
      </c>
      <c r="AF68" t="s">
        <v>290</v>
      </c>
      <c r="AG68" t="s">
        <v>291</v>
      </c>
      <c r="AH68">
        <v>0</v>
      </c>
      <c r="AI68">
        <v>0</v>
      </c>
      <c r="AJ68">
        <v>0</v>
      </c>
      <c r="AK68">
        <v>15</v>
      </c>
      <c r="AL68">
        <v>0.28715960000000001</v>
      </c>
      <c r="AM68">
        <f t="shared" si="16"/>
        <v>0.20066666666666666</v>
      </c>
      <c r="AT68">
        <v>0.25</v>
      </c>
      <c r="AU68">
        <v>0.25</v>
      </c>
      <c r="AV68">
        <v>0.37</v>
      </c>
      <c r="AW68">
        <v>0.28000000000000003</v>
      </c>
      <c r="AX68">
        <v>0.28000000000000003</v>
      </c>
      <c r="AY68">
        <v>0.34</v>
      </c>
      <c r="BA68">
        <v>0.3</v>
      </c>
      <c r="BB68">
        <v>0.03</v>
      </c>
      <c r="BC68">
        <v>0.14000000000000001</v>
      </c>
      <c r="BD68">
        <v>0.15</v>
      </c>
      <c r="BF68">
        <v>0.28999999999999998</v>
      </c>
      <c r="BH68">
        <v>0.33</v>
      </c>
      <c r="BI68">
        <v>-0.02</v>
      </c>
      <c r="BJ68">
        <v>-7.0000000000000007E-2</v>
      </c>
      <c r="BK68">
        <v>0.09</v>
      </c>
      <c r="BL68" s="6" t="s">
        <v>285</v>
      </c>
      <c r="BM68" s="4">
        <v>0</v>
      </c>
      <c r="BN68" s="4">
        <v>0</v>
      </c>
      <c r="BO68" s="4">
        <v>0</v>
      </c>
      <c r="BP68" s="4">
        <v>0</v>
      </c>
      <c r="BQ68" s="4">
        <v>1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1</v>
      </c>
      <c r="CC68" s="4">
        <v>1</v>
      </c>
      <c r="CD68" s="4">
        <v>0</v>
      </c>
      <c r="CE68" s="4">
        <v>0</v>
      </c>
      <c r="CF68" s="4">
        <v>1</v>
      </c>
    </row>
    <row r="69" spans="1:84" x14ac:dyDescent="0.2">
      <c r="A69" t="s">
        <v>292</v>
      </c>
      <c r="B69" t="s">
        <v>282</v>
      </c>
      <c r="C69" t="s">
        <v>283</v>
      </c>
      <c r="D69" s="6" t="s">
        <v>397</v>
      </c>
      <c r="E69">
        <v>32</v>
      </c>
      <c r="F69">
        <v>68</v>
      </c>
      <c r="G69" t="s">
        <v>550</v>
      </c>
      <c r="H69">
        <v>1994</v>
      </c>
      <c r="I69">
        <v>0</v>
      </c>
      <c r="K69">
        <f t="shared" si="15"/>
        <v>37.5</v>
      </c>
      <c r="L69">
        <v>1</v>
      </c>
      <c r="M69" t="s">
        <v>72</v>
      </c>
      <c r="N69">
        <v>3</v>
      </c>
      <c r="O69">
        <v>19.97</v>
      </c>
      <c r="P69">
        <v>17</v>
      </c>
      <c r="Q69">
        <v>23</v>
      </c>
      <c r="R69">
        <v>61</v>
      </c>
      <c r="S69">
        <v>157</v>
      </c>
      <c r="T69">
        <v>218</v>
      </c>
      <c r="U69">
        <f t="shared" si="13"/>
        <v>27.981651376146786</v>
      </c>
      <c r="V69">
        <v>2</v>
      </c>
      <c r="W69">
        <v>2</v>
      </c>
      <c r="X69" t="s">
        <v>73</v>
      </c>
      <c r="Y69">
        <v>1</v>
      </c>
      <c r="AA69" s="1">
        <v>4</v>
      </c>
      <c r="AC69" s="1">
        <v>4</v>
      </c>
      <c r="AD69" s="1">
        <v>6</v>
      </c>
      <c r="AE69" s="1">
        <v>2</v>
      </c>
      <c r="AF69" t="s">
        <v>292</v>
      </c>
      <c r="AG69" t="s">
        <v>293</v>
      </c>
      <c r="AH69">
        <v>0</v>
      </c>
      <c r="AI69">
        <v>0</v>
      </c>
      <c r="AJ69">
        <v>0</v>
      </c>
      <c r="AK69">
        <v>15</v>
      </c>
      <c r="AL69">
        <v>0.50181377999999999</v>
      </c>
      <c r="AM69">
        <f t="shared" si="16"/>
        <v>0.35066666666666657</v>
      </c>
      <c r="AT69">
        <v>0.43</v>
      </c>
      <c r="AU69">
        <v>0.37</v>
      </c>
      <c r="AV69">
        <v>0.48</v>
      </c>
      <c r="AW69">
        <v>0.33</v>
      </c>
      <c r="AX69">
        <v>0.43</v>
      </c>
      <c r="AY69">
        <v>0.51</v>
      </c>
      <c r="BA69">
        <v>0.47</v>
      </c>
      <c r="BB69">
        <v>0.25</v>
      </c>
      <c r="BC69">
        <v>0.34</v>
      </c>
      <c r="BD69">
        <v>0.35</v>
      </c>
      <c r="BF69">
        <v>0.48</v>
      </c>
      <c r="BH69">
        <v>0.43</v>
      </c>
      <c r="BI69">
        <v>0.21</v>
      </c>
      <c r="BJ69">
        <v>0.04</v>
      </c>
      <c r="BK69">
        <v>0.14000000000000001</v>
      </c>
      <c r="BL69" s="6" t="s">
        <v>285</v>
      </c>
      <c r="BM69" s="4">
        <v>0</v>
      </c>
      <c r="BN69" s="4">
        <v>0</v>
      </c>
      <c r="BO69" s="4">
        <v>0</v>
      </c>
      <c r="BP69" s="4">
        <v>0</v>
      </c>
      <c r="BQ69" s="4">
        <v>1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>
        <v>0</v>
      </c>
      <c r="BY69" s="4">
        <v>1</v>
      </c>
      <c r="BZ69" s="4">
        <v>0</v>
      </c>
      <c r="CA69" s="4">
        <v>0</v>
      </c>
      <c r="CB69" s="4">
        <v>1</v>
      </c>
      <c r="CC69" s="4">
        <v>1</v>
      </c>
      <c r="CD69" s="4">
        <v>0</v>
      </c>
      <c r="CE69" s="4">
        <v>0</v>
      </c>
      <c r="CF69" s="4">
        <v>0</v>
      </c>
    </row>
    <row r="70" spans="1:84" x14ac:dyDescent="0.2">
      <c r="A70" t="s">
        <v>294</v>
      </c>
      <c r="B70" t="s">
        <v>295</v>
      </c>
      <c r="C70" t="s">
        <v>283</v>
      </c>
      <c r="D70" s="6">
        <v>42</v>
      </c>
      <c r="E70">
        <v>33</v>
      </c>
      <c r="F70">
        <v>69</v>
      </c>
      <c r="G70" t="s">
        <v>551</v>
      </c>
      <c r="H70">
        <v>2001</v>
      </c>
      <c r="I70">
        <v>0</v>
      </c>
      <c r="K70">
        <f t="shared" si="15"/>
        <v>33.333333333333343</v>
      </c>
      <c r="L70">
        <v>1</v>
      </c>
      <c r="M70" t="s">
        <v>72</v>
      </c>
      <c r="N70">
        <v>3</v>
      </c>
      <c r="O70">
        <v>21.1</v>
      </c>
      <c r="P70">
        <v>18</v>
      </c>
      <c r="Q70">
        <v>50</v>
      </c>
      <c r="R70">
        <v>65</v>
      </c>
      <c r="S70">
        <v>125</v>
      </c>
      <c r="T70">
        <v>190</v>
      </c>
      <c r="U70">
        <f t="shared" si="13"/>
        <v>34.210526315789473</v>
      </c>
      <c r="V70">
        <v>2</v>
      </c>
      <c r="W70">
        <v>2</v>
      </c>
      <c r="X70" t="s">
        <v>66</v>
      </c>
      <c r="Y70">
        <v>7</v>
      </c>
      <c r="AA70">
        <v>4</v>
      </c>
      <c r="AC70">
        <v>4</v>
      </c>
      <c r="AD70">
        <v>6</v>
      </c>
      <c r="AE70">
        <v>2</v>
      </c>
      <c r="AF70" t="s">
        <v>294</v>
      </c>
      <c r="AG70" t="s">
        <v>296</v>
      </c>
      <c r="AH70">
        <v>0</v>
      </c>
      <c r="AI70">
        <v>0</v>
      </c>
      <c r="AJ70">
        <v>0</v>
      </c>
      <c r="AK70">
        <v>15</v>
      </c>
      <c r="AL70">
        <v>0.36443510000000001</v>
      </c>
      <c r="AM70">
        <f>AVERAGE(AT70:BK70)</f>
        <v>0.25466666666666665</v>
      </c>
      <c r="AN70">
        <v>0.38</v>
      </c>
      <c r="AT70">
        <v>0.35</v>
      </c>
      <c r="AU70">
        <v>0.23</v>
      </c>
      <c r="AV70">
        <v>0.36</v>
      </c>
      <c r="AW70">
        <v>0.19</v>
      </c>
      <c r="AX70">
        <v>0.22</v>
      </c>
      <c r="AY70">
        <v>0.34</v>
      </c>
      <c r="BA70">
        <v>0.22</v>
      </c>
      <c r="BB70">
        <v>0.31</v>
      </c>
      <c r="BC70">
        <v>0.31</v>
      </c>
      <c r="BD70">
        <v>0.28000000000000003</v>
      </c>
      <c r="BF70">
        <v>0.43</v>
      </c>
      <c r="BH70">
        <v>0.15</v>
      </c>
      <c r="BI70">
        <v>0.11</v>
      </c>
      <c r="BJ70">
        <v>0.11</v>
      </c>
      <c r="BK70">
        <v>0.21</v>
      </c>
      <c r="BL70" s="6" t="s">
        <v>297</v>
      </c>
      <c r="BM70" s="4">
        <v>0</v>
      </c>
      <c r="BN70" s="4">
        <v>0</v>
      </c>
      <c r="BO70" s="4">
        <v>0</v>
      </c>
      <c r="BP70" s="4">
        <v>0</v>
      </c>
      <c r="BQ70" s="4">
        <v>1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1</v>
      </c>
      <c r="BZ70" s="4">
        <v>0</v>
      </c>
      <c r="CA70" s="4">
        <v>0</v>
      </c>
      <c r="CB70" s="4">
        <v>1</v>
      </c>
      <c r="CC70" s="4">
        <v>1</v>
      </c>
      <c r="CD70" s="4">
        <v>0</v>
      </c>
      <c r="CE70" s="4">
        <v>0</v>
      </c>
      <c r="CF70" s="4">
        <v>0</v>
      </c>
    </row>
    <row r="71" spans="1:84" x14ac:dyDescent="0.2">
      <c r="A71" t="s">
        <v>298</v>
      </c>
      <c r="B71" t="s">
        <v>299</v>
      </c>
      <c r="C71" t="s">
        <v>300</v>
      </c>
      <c r="D71" s="6">
        <v>43</v>
      </c>
      <c r="E71">
        <v>34</v>
      </c>
      <c r="F71">
        <v>70</v>
      </c>
      <c r="G71" t="s">
        <v>552</v>
      </c>
      <c r="H71">
        <v>2018</v>
      </c>
      <c r="I71">
        <v>1</v>
      </c>
      <c r="K71">
        <f t="shared" si="15"/>
        <v>29.166666666666657</v>
      </c>
      <c r="L71">
        <v>1</v>
      </c>
      <c r="M71" t="s">
        <v>65</v>
      </c>
      <c r="N71">
        <v>2</v>
      </c>
      <c r="O71">
        <v>37.79</v>
      </c>
      <c r="R71">
        <v>48</v>
      </c>
      <c r="S71">
        <v>45</v>
      </c>
      <c r="T71">
        <v>93</v>
      </c>
      <c r="U71">
        <f t="shared" si="13"/>
        <v>51.612903225806448</v>
      </c>
      <c r="V71">
        <v>4</v>
      </c>
      <c r="W71">
        <v>2</v>
      </c>
      <c r="X71" t="s">
        <v>66</v>
      </c>
      <c r="Y71">
        <v>7</v>
      </c>
      <c r="AA71">
        <v>5</v>
      </c>
      <c r="AC71">
        <v>5</v>
      </c>
      <c r="AD71">
        <v>3</v>
      </c>
      <c r="AE71">
        <v>2</v>
      </c>
      <c r="AF71" t="s">
        <v>223</v>
      </c>
      <c r="AG71" t="s">
        <v>112</v>
      </c>
      <c r="AH71">
        <v>0</v>
      </c>
      <c r="AI71">
        <v>0</v>
      </c>
      <c r="AJ71">
        <v>0</v>
      </c>
      <c r="AK71">
        <v>16</v>
      </c>
      <c r="AL71">
        <v>0.15249324</v>
      </c>
      <c r="AM71">
        <f>AVERAGE(AT71:BK71)</f>
        <v>0.10631250000000002</v>
      </c>
      <c r="AN71">
        <v>0.54</v>
      </c>
      <c r="AT71">
        <v>0.48</v>
      </c>
      <c r="AU71">
        <v>0.13</v>
      </c>
      <c r="AV71">
        <v>0.28000000000000003</v>
      </c>
      <c r="AW71">
        <v>-0.41</v>
      </c>
      <c r="AX71">
        <v>-0.37</v>
      </c>
      <c r="AY71">
        <v>-0.05</v>
      </c>
      <c r="BA71">
        <v>0.52</v>
      </c>
      <c r="BB71">
        <v>0.47</v>
      </c>
      <c r="BC71">
        <v>-0.21</v>
      </c>
      <c r="BD71">
        <v>0.24</v>
      </c>
      <c r="BF71">
        <v>-0.1</v>
      </c>
      <c r="BG71">
        <v>0.68</v>
      </c>
      <c r="BH71">
        <v>2E-3</v>
      </c>
      <c r="BI71">
        <v>0.48</v>
      </c>
      <c r="BJ71">
        <v>-0.45</v>
      </c>
      <c r="BK71">
        <v>8.9999999999999993E-3</v>
      </c>
      <c r="BL71" s="6" t="s">
        <v>301</v>
      </c>
      <c r="BM71" s="4">
        <v>0</v>
      </c>
      <c r="BN71" s="4">
        <v>0</v>
      </c>
      <c r="BO71" s="4">
        <v>1</v>
      </c>
      <c r="BP71" s="4">
        <v>0</v>
      </c>
      <c r="BQ71" s="4">
        <v>1</v>
      </c>
      <c r="BR71" s="4">
        <v>0</v>
      </c>
      <c r="BS71" s="4">
        <v>0</v>
      </c>
      <c r="BT71" s="4">
        <v>0</v>
      </c>
      <c r="BU71" s="4">
        <v>0</v>
      </c>
      <c r="BV71" s="4">
        <v>1</v>
      </c>
      <c r="BW71" s="4">
        <v>0</v>
      </c>
      <c r="BX71" s="4">
        <v>0</v>
      </c>
      <c r="BY71" s="4">
        <v>0</v>
      </c>
      <c r="BZ71" s="4">
        <v>0</v>
      </c>
      <c r="CA71" s="4">
        <v>1</v>
      </c>
      <c r="CB71" s="4">
        <v>0</v>
      </c>
      <c r="CC71" s="4">
        <v>1</v>
      </c>
      <c r="CD71" s="4">
        <v>0</v>
      </c>
      <c r="CE71" s="4">
        <v>0</v>
      </c>
      <c r="CF71" s="4">
        <v>0</v>
      </c>
    </row>
    <row r="72" spans="1:84" x14ac:dyDescent="0.2">
      <c r="A72" s="1" t="s">
        <v>339</v>
      </c>
      <c r="B72" t="s">
        <v>302</v>
      </c>
      <c r="C72" t="s">
        <v>283</v>
      </c>
      <c r="D72" s="6">
        <v>44</v>
      </c>
      <c r="E72">
        <v>35</v>
      </c>
      <c r="F72">
        <v>71</v>
      </c>
      <c r="G72" t="s">
        <v>553</v>
      </c>
      <c r="H72">
        <v>2014</v>
      </c>
      <c r="I72">
        <v>1</v>
      </c>
      <c r="K72">
        <f t="shared" si="15"/>
        <v>95.833333333333329</v>
      </c>
      <c r="L72">
        <v>2</v>
      </c>
      <c r="M72" t="s">
        <v>98</v>
      </c>
      <c r="N72">
        <v>3</v>
      </c>
      <c r="O72">
        <v>18.73</v>
      </c>
      <c r="P72">
        <v>17</v>
      </c>
      <c r="Q72">
        <v>48</v>
      </c>
      <c r="R72">
        <v>59</v>
      </c>
      <c r="S72">
        <v>244</v>
      </c>
      <c r="T72">
        <v>303</v>
      </c>
      <c r="U72">
        <f t="shared" si="13"/>
        <v>19.471947194719473</v>
      </c>
      <c r="V72">
        <v>2</v>
      </c>
      <c r="W72">
        <v>2</v>
      </c>
      <c r="X72" t="s">
        <v>73</v>
      </c>
      <c r="Y72">
        <v>1</v>
      </c>
      <c r="AA72">
        <v>5</v>
      </c>
      <c r="AC72">
        <v>5</v>
      </c>
      <c r="AD72">
        <v>1</v>
      </c>
      <c r="AE72">
        <v>1</v>
      </c>
      <c r="AF72" t="s">
        <v>303</v>
      </c>
      <c r="AG72" t="s">
        <v>304</v>
      </c>
      <c r="AH72">
        <v>0</v>
      </c>
      <c r="AI72">
        <v>0</v>
      </c>
      <c r="AJ72">
        <v>0</v>
      </c>
      <c r="AK72">
        <v>1</v>
      </c>
      <c r="AL72">
        <v>0.5</v>
      </c>
      <c r="AM72">
        <v>0.5</v>
      </c>
      <c r="BF72">
        <v>0.5</v>
      </c>
      <c r="BL72">
        <v>5</v>
      </c>
      <c r="BM72" s="4">
        <v>0</v>
      </c>
      <c r="BN72" s="4">
        <v>0</v>
      </c>
      <c r="BO72" s="4">
        <v>1</v>
      </c>
      <c r="BP72" s="4">
        <v>0</v>
      </c>
      <c r="BQ72" s="4">
        <v>1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1</v>
      </c>
      <c r="CC72" s="4">
        <v>0</v>
      </c>
      <c r="CD72" s="4">
        <v>0</v>
      </c>
      <c r="CE72" s="4">
        <v>0</v>
      </c>
      <c r="CF72" s="4">
        <v>1</v>
      </c>
    </row>
    <row r="73" spans="1:84" x14ac:dyDescent="0.2">
      <c r="A73" t="s">
        <v>305</v>
      </c>
      <c r="B73" t="s">
        <v>306</v>
      </c>
      <c r="C73" t="s">
        <v>307</v>
      </c>
      <c r="D73" s="6">
        <v>45</v>
      </c>
      <c r="E73">
        <v>36</v>
      </c>
      <c r="F73">
        <v>72</v>
      </c>
      <c r="G73" t="s">
        <v>554</v>
      </c>
      <c r="H73">
        <v>2010</v>
      </c>
      <c r="I73">
        <v>0</v>
      </c>
      <c r="K73">
        <f t="shared" si="15"/>
        <v>70.833333333333329</v>
      </c>
      <c r="L73">
        <v>1</v>
      </c>
      <c r="M73" t="s">
        <v>72</v>
      </c>
      <c r="N73">
        <v>3</v>
      </c>
      <c r="O73">
        <v>24.73</v>
      </c>
      <c r="P73">
        <v>18</v>
      </c>
      <c r="Q73">
        <v>30</v>
      </c>
      <c r="R73">
        <v>340</v>
      </c>
      <c r="S73">
        <v>0</v>
      </c>
      <c r="T73">
        <v>340</v>
      </c>
      <c r="U73">
        <f t="shared" si="13"/>
        <v>100</v>
      </c>
      <c r="V73">
        <v>5</v>
      </c>
      <c r="W73">
        <v>1</v>
      </c>
      <c r="Y73">
        <v>1</v>
      </c>
      <c r="AA73" s="1">
        <v>3</v>
      </c>
      <c r="AB73" t="s">
        <v>308</v>
      </c>
      <c r="AC73" s="1">
        <v>5</v>
      </c>
      <c r="AD73" s="1">
        <v>2</v>
      </c>
      <c r="AE73" s="1">
        <v>2</v>
      </c>
      <c r="AF73" t="s">
        <v>309</v>
      </c>
      <c r="AG73" t="s">
        <v>310</v>
      </c>
      <c r="AH73">
        <v>0</v>
      </c>
      <c r="AI73">
        <v>0</v>
      </c>
      <c r="AJ73">
        <v>0</v>
      </c>
      <c r="AK73">
        <v>7</v>
      </c>
      <c r="AL73">
        <v>0.12165199</v>
      </c>
      <c r="AM73">
        <f>AVERAGE(AU73:BK73)</f>
        <v>8.8571428571428593E-2</v>
      </c>
      <c r="AU73">
        <v>0.21</v>
      </c>
      <c r="AV73">
        <v>0.06</v>
      </c>
      <c r="AW73">
        <v>0.16</v>
      </c>
      <c r="AY73">
        <v>0.03</v>
      </c>
      <c r="BF73">
        <v>0.05</v>
      </c>
      <c r="BH73">
        <v>0.06</v>
      </c>
      <c r="BK73">
        <v>0.05</v>
      </c>
      <c r="BL73">
        <v>85</v>
      </c>
      <c r="BM73" s="4">
        <v>0</v>
      </c>
      <c r="BN73" s="4">
        <v>0</v>
      </c>
      <c r="BO73" s="4">
        <v>7</v>
      </c>
      <c r="BP73" s="4">
        <v>1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4">
        <v>1</v>
      </c>
      <c r="CC73" s="4">
        <v>1</v>
      </c>
      <c r="CD73" s="4">
        <v>0</v>
      </c>
      <c r="CE73" s="4">
        <v>0</v>
      </c>
      <c r="CF73" s="4">
        <v>0</v>
      </c>
    </row>
    <row r="74" spans="1:84" x14ac:dyDescent="0.2">
      <c r="A74" t="s">
        <v>311</v>
      </c>
      <c r="B74" t="s">
        <v>312</v>
      </c>
      <c r="C74" t="s">
        <v>313</v>
      </c>
      <c r="D74" s="6" t="s">
        <v>477</v>
      </c>
      <c r="E74">
        <v>37</v>
      </c>
      <c r="F74">
        <v>73</v>
      </c>
      <c r="G74" t="s">
        <v>555</v>
      </c>
      <c r="H74">
        <v>2017</v>
      </c>
      <c r="I74">
        <v>0</v>
      </c>
      <c r="K74">
        <f t="shared" si="15"/>
        <v>95.833333333333329</v>
      </c>
      <c r="L74">
        <v>1</v>
      </c>
      <c r="M74" t="s">
        <v>72</v>
      </c>
      <c r="N74">
        <v>3</v>
      </c>
      <c r="O74">
        <v>31.5</v>
      </c>
      <c r="P74">
        <v>19</v>
      </c>
      <c r="Q74">
        <v>62</v>
      </c>
      <c r="R74">
        <v>0</v>
      </c>
      <c r="S74">
        <v>142</v>
      </c>
      <c r="T74">
        <v>142</v>
      </c>
      <c r="U74">
        <f t="shared" si="13"/>
        <v>0</v>
      </c>
      <c r="V74">
        <v>1</v>
      </c>
      <c r="W74">
        <v>1</v>
      </c>
      <c r="X74" t="s">
        <v>73</v>
      </c>
      <c r="Y74">
        <v>5</v>
      </c>
      <c r="AA74" s="1">
        <v>1</v>
      </c>
      <c r="AC74" s="1">
        <v>1</v>
      </c>
      <c r="AD74" s="1">
        <v>1</v>
      </c>
      <c r="AE74" s="1">
        <v>2</v>
      </c>
      <c r="AF74" t="s">
        <v>314</v>
      </c>
      <c r="AG74" t="s">
        <v>315</v>
      </c>
      <c r="AH74">
        <v>0</v>
      </c>
      <c r="AI74">
        <v>0</v>
      </c>
      <c r="AK74">
        <v>1</v>
      </c>
      <c r="AL74">
        <v>0.68</v>
      </c>
      <c r="AM74">
        <v>0.68</v>
      </c>
      <c r="AN74">
        <v>0.68</v>
      </c>
      <c r="BL74">
        <v>23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1</v>
      </c>
      <c r="CC74" s="4">
        <v>1</v>
      </c>
      <c r="CD74" s="4">
        <v>0</v>
      </c>
      <c r="CE74" s="4">
        <v>0</v>
      </c>
      <c r="CF74" s="4">
        <v>1</v>
      </c>
    </row>
    <row r="75" spans="1:84" x14ac:dyDescent="0.2">
      <c r="A75" t="s">
        <v>316</v>
      </c>
      <c r="B75" t="s">
        <v>312</v>
      </c>
      <c r="C75" t="s">
        <v>313</v>
      </c>
      <c r="D75" s="6" t="s">
        <v>478</v>
      </c>
      <c r="E75">
        <v>37</v>
      </c>
      <c r="F75">
        <v>74</v>
      </c>
      <c r="G75" t="s">
        <v>556</v>
      </c>
      <c r="H75">
        <v>2017</v>
      </c>
      <c r="I75">
        <v>0</v>
      </c>
      <c r="K75">
        <f t="shared" si="15"/>
        <v>95.833333333333329</v>
      </c>
      <c r="L75">
        <v>1</v>
      </c>
      <c r="M75" t="s">
        <v>72</v>
      </c>
      <c r="N75">
        <v>3</v>
      </c>
      <c r="O75">
        <v>31.5</v>
      </c>
      <c r="P75">
        <v>19</v>
      </c>
      <c r="Q75">
        <v>62</v>
      </c>
      <c r="R75">
        <v>0</v>
      </c>
      <c r="S75">
        <v>142</v>
      </c>
      <c r="T75">
        <v>142</v>
      </c>
      <c r="U75">
        <f t="shared" si="13"/>
        <v>0</v>
      </c>
      <c r="V75">
        <v>1</v>
      </c>
      <c r="W75">
        <v>1</v>
      </c>
      <c r="X75" t="s">
        <v>73</v>
      </c>
      <c r="Y75">
        <v>5</v>
      </c>
      <c r="AA75" s="1">
        <v>1</v>
      </c>
      <c r="AC75" s="1">
        <v>1</v>
      </c>
      <c r="AD75" s="1">
        <v>2</v>
      </c>
      <c r="AE75" s="1">
        <v>1</v>
      </c>
      <c r="AF75" t="s">
        <v>316</v>
      </c>
      <c r="AG75" t="s">
        <v>317</v>
      </c>
      <c r="AH75">
        <v>0</v>
      </c>
      <c r="AI75">
        <v>0</v>
      </c>
      <c r="AK75">
        <v>1</v>
      </c>
      <c r="AL75">
        <v>0.6</v>
      </c>
      <c r="AM75">
        <v>0.6</v>
      </c>
      <c r="AN75">
        <v>0.6</v>
      </c>
      <c r="BL75">
        <v>23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1</v>
      </c>
      <c r="CC75" s="4">
        <v>0</v>
      </c>
      <c r="CD75" s="4">
        <v>0</v>
      </c>
      <c r="CE75" s="4">
        <v>0</v>
      </c>
      <c r="CF75" s="4">
        <v>0</v>
      </c>
    </row>
    <row r="76" spans="1:84" x14ac:dyDescent="0.2">
      <c r="A76" t="s">
        <v>318</v>
      </c>
      <c r="B76" t="s">
        <v>312</v>
      </c>
      <c r="C76" t="s">
        <v>313</v>
      </c>
      <c r="D76" s="6" t="s">
        <v>479</v>
      </c>
      <c r="E76">
        <v>37</v>
      </c>
      <c r="F76">
        <v>75</v>
      </c>
      <c r="G76" t="s">
        <v>557</v>
      </c>
      <c r="H76">
        <v>2017</v>
      </c>
      <c r="I76">
        <v>0</v>
      </c>
      <c r="K76">
        <f t="shared" si="15"/>
        <v>95.833333333333329</v>
      </c>
      <c r="L76">
        <v>1</v>
      </c>
      <c r="M76" t="s">
        <v>72</v>
      </c>
      <c r="N76">
        <v>3</v>
      </c>
      <c r="O76">
        <v>31.5</v>
      </c>
      <c r="P76">
        <v>19</v>
      </c>
      <c r="Q76">
        <v>62</v>
      </c>
      <c r="R76">
        <v>0</v>
      </c>
      <c r="S76">
        <v>142</v>
      </c>
      <c r="T76">
        <v>142</v>
      </c>
      <c r="U76">
        <f t="shared" si="13"/>
        <v>0</v>
      </c>
      <c r="V76">
        <v>1</v>
      </c>
      <c r="W76">
        <v>1</v>
      </c>
      <c r="X76" t="s">
        <v>73</v>
      </c>
      <c r="Y76">
        <v>5</v>
      </c>
      <c r="AA76" s="1">
        <v>1</v>
      </c>
      <c r="AC76" s="1">
        <v>1</v>
      </c>
      <c r="AD76" s="1">
        <v>2</v>
      </c>
      <c r="AE76" s="1">
        <v>1</v>
      </c>
      <c r="AF76" t="s">
        <v>318</v>
      </c>
      <c r="AG76" t="s">
        <v>317</v>
      </c>
      <c r="AH76">
        <v>0</v>
      </c>
      <c r="AI76">
        <v>0</v>
      </c>
      <c r="AK76">
        <v>1</v>
      </c>
      <c r="AL76">
        <v>0.56000000000000005</v>
      </c>
      <c r="AM76">
        <v>0.56000000000000005</v>
      </c>
      <c r="AN76">
        <v>0.56000000000000005</v>
      </c>
      <c r="BL76">
        <v>23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1</v>
      </c>
      <c r="CC76" s="4">
        <v>0</v>
      </c>
      <c r="CD76" s="4">
        <v>0</v>
      </c>
      <c r="CE76" s="4">
        <v>0</v>
      </c>
      <c r="CF76" s="4">
        <v>0</v>
      </c>
    </row>
    <row r="77" spans="1:84" x14ac:dyDescent="0.2">
      <c r="A77" t="s">
        <v>319</v>
      </c>
      <c r="B77" t="s">
        <v>320</v>
      </c>
      <c r="C77" t="s">
        <v>321</v>
      </c>
      <c r="D77" s="6" t="s">
        <v>480</v>
      </c>
      <c r="E77">
        <v>38</v>
      </c>
      <c r="F77">
        <v>76</v>
      </c>
      <c r="G77" t="s">
        <v>558</v>
      </c>
      <c r="H77">
        <v>2014</v>
      </c>
      <c r="I77">
        <v>0</v>
      </c>
      <c r="K77">
        <f t="shared" si="15"/>
        <v>87.5</v>
      </c>
      <c r="L77">
        <v>1</v>
      </c>
      <c r="M77" t="s">
        <v>72</v>
      </c>
      <c r="N77">
        <v>3</v>
      </c>
      <c r="O77">
        <v>18.760000000000002</v>
      </c>
      <c r="P77">
        <v>18</v>
      </c>
      <c r="Q77">
        <v>24</v>
      </c>
      <c r="R77">
        <v>0</v>
      </c>
      <c r="S77">
        <v>830</v>
      </c>
      <c r="T77">
        <v>830</v>
      </c>
      <c r="U77">
        <f t="shared" si="13"/>
        <v>0</v>
      </c>
      <c r="V77">
        <v>1</v>
      </c>
      <c r="W77">
        <v>2</v>
      </c>
      <c r="X77" t="s">
        <v>73</v>
      </c>
      <c r="Y77">
        <v>1</v>
      </c>
      <c r="AA77" s="1">
        <v>4</v>
      </c>
      <c r="AC77" s="1">
        <v>5</v>
      </c>
      <c r="AD77" s="1">
        <v>4</v>
      </c>
      <c r="AE77" s="1">
        <v>2</v>
      </c>
      <c r="AF77" t="s">
        <v>319</v>
      </c>
      <c r="AG77" t="s">
        <v>322</v>
      </c>
      <c r="AH77">
        <v>0</v>
      </c>
      <c r="AI77">
        <v>0</v>
      </c>
      <c r="AJ77">
        <v>0</v>
      </c>
      <c r="AK77">
        <v>3</v>
      </c>
      <c r="AL77">
        <v>0.26781704000000001</v>
      </c>
      <c r="AM77">
        <f>AVERAGE(AV77:BF77)</f>
        <v>0.21333333333333335</v>
      </c>
      <c r="AV77">
        <v>0.18</v>
      </c>
      <c r="AY77">
        <v>0.24</v>
      </c>
      <c r="BF77">
        <v>0.22</v>
      </c>
      <c r="BL77">
        <v>27</v>
      </c>
      <c r="BM77" s="4">
        <v>0</v>
      </c>
      <c r="BN77" s="4">
        <v>0</v>
      </c>
      <c r="BO77" s="4">
        <v>0</v>
      </c>
      <c r="BP77" s="4">
        <v>0</v>
      </c>
      <c r="BQ77" s="4">
        <v>1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1</v>
      </c>
      <c r="BX77" s="4">
        <v>0</v>
      </c>
      <c r="BY77" s="4">
        <v>0</v>
      </c>
      <c r="BZ77" s="4">
        <v>0</v>
      </c>
      <c r="CA77" s="4">
        <v>0</v>
      </c>
      <c r="CB77" s="4">
        <v>1</v>
      </c>
      <c r="CC77" s="4">
        <v>1</v>
      </c>
      <c r="CD77" s="4">
        <v>0</v>
      </c>
      <c r="CE77" s="4">
        <v>0</v>
      </c>
      <c r="CF77" s="4">
        <v>0</v>
      </c>
    </row>
    <row r="78" spans="1:84" x14ac:dyDescent="0.2">
      <c r="A78" t="s">
        <v>323</v>
      </c>
      <c r="B78" t="s">
        <v>320</v>
      </c>
      <c r="C78" t="s">
        <v>321</v>
      </c>
      <c r="D78" s="6" t="s">
        <v>481</v>
      </c>
      <c r="E78">
        <v>38</v>
      </c>
      <c r="F78">
        <v>77</v>
      </c>
      <c r="G78" t="s">
        <v>559</v>
      </c>
      <c r="H78">
        <v>2014</v>
      </c>
      <c r="I78">
        <v>0</v>
      </c>
      <c r="K78">
        <f t="shared" si="15"/>
        <v>87.5</v>
      </c>
      <c r="L78">
        <v>1</v>
      </c>
      <c r="M78" t="s">
        <v>72</v>
      </c>
      <c r="N78">
        <v>3</v>
      </c>
      <c r="O78">
        <v>18.760000000000002</v>
      </c>
      <c r="P78">
        <v>18</v>
      </c>
      <c r="Q78">
        <v>24</v>
      </c>
      <c r="R78">
        <v>0</v>
      </c>
      <c r="S78">
        <v>830</v>
      </c>
      <c r="T78">
        <v>830</v>
      </c>
      <c r="U78">
        <f t="shared" si="13"/>
        <v>0</v>
      </c>
      <c r="V78">
        <v>1</v>
      </c>
      <c r="W78">
        <v>2</v>
      </c>
      <c r="X78" t="s">
        <v>73</v>
      </c>
      <c r="Y78">
        <v>1</v>
      </c>
      <c r="AA78" s="1">
        <v>4</v>
      </c>
      <c r="AC78" s="1">
        <v>5</v>
      </c>
      <c r="AD78" s="1">
        <v>4</v>
      </c>
      <c r="AE78" s="1">
        <v>2</v>
      </c>
      <c r="AF78" t="s">
        <v>323</v>
      </c>
      <c r="AG78" t="s">
        <v>322</v>
      </c>
      <c r="AH78">
        <v>0</v>
      </c>
      <c r="AI78">
        <v>0</v>
      </c>
      <c r="AJ78">
        <v>0</v>
      </c>
      <c r="AK78">
        <v>3</v>
      </c>
      <c r="AL78">
        <v>9.2062110000000003E-2</v>
      </c>
      <c r="AM78">
        <f t="shared" ref="AM78:AM79" si="17">AVERAGE(AV78:BF78)</f>
        <v>7.3333333333333334E-2</v>
      </c>
      <c r="AV78">
        <v>0.06</v>
      </c>
      <c r="AY78">
        <v>0.1</v>
      </c>
      <c r="BF78">
        <v>0.06</v>
      </c>
      <c r="BL78">
        <v>27</v>
      </c>
      <c r="BM78" s="4">
        <v>0</v>
      </c>
      <c r="BN78" s="4">
        <v>0</v>
      </c>
      <c r="BO78" s="4">
        <v>0</v>
      </c>
      <c r="BP78" s="4">
        <v>0</v>
      </c>
      <c r="BQ78" s="4">
        <v>1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1</v>
      </c>
      <c r="BX78" s="4">
        <v>0</v>
      </c>
      <c r="BY78" s="4">
        <v>0</v>
      </c>
      <c r="BZ78" s="4">
        <v>0</v>
      </c>
      <c r="CA78" s="4">
        <v>0</v>
      </c>
      <c r="CB78" s="4">
        <v>1</v>
      </c>
      <c r="CC78" s="4">
        <v>1</v>
      </c>
      <c r="CD78" s="4">
        <v>0</v>
      </c>
      <c r="CE78" s="4">
        <v>0</v>
      </c>
      <c r="CF78" s="4">
        <v>0</v>
      </c>
    </row>
    <row r="79" spans="1:84" x14ac:dyDescent="0.2">
      <c r="A79" t="s">
        <v>324</v>
      </c>
      <c r="B79" t="s">
        <v>320</v>
      </c>
      <c r="C79" t="s">
        <v>321</v>
      </c>
      <c r="D79" s="6" t="s">
        <v>482</v>
      </c>
      <c r="E79">
        <v>38</v>
      </c>
      <c r="F79">
        <v>78</v>
      </c>
      <c r="G79" t="s">
        <v>560</v>
      </c>
      <c r="H79">
        <v>2014</v>
      </c>
      <c r="I79">
        <v>0</v>
      </c>
      <c r="K79">
        <f t="shared" si="15"/>
        <v>87.5</v>
      </c>
      <c r="L79">
        <v>1</v>
      </c>
      <c r="M79" t="s">
        <v>72</v>
      </c>
      <c r="N79">
        <v>3</v>
      </c>
      <c r="O79">
        <v>18.760000000000002</v>
      </c>
      <c r="P79">
        <v>18</v>
      </c>
      <c r="Q79">
        <v>24</v>
      </c>
      <c r="R79">
        <v>0</v>
      </c>
      <c r="S79">
        <v>830</v>
      </c>
      <c r="T79">
        <v>830</v>
      </c>
      <c r="U79">
        <f t="shared" si="13"/>
        <v>0</v>
      </c>
      <c r="V79">
        <v>1</v>
      </c>
      <c r="W79">
        <v>2</v>
      </c>
      <c r="X79" t="s">
        <v>73</v>
      </c>
      <c r="Y79">
        <v>1</v>
      </c>
      <c r="AA79" s="1">
        <v>4</v>
      </c>
      <c r="AC79" s="1">
        <v>5</v>
      </c>
      <c r="AD79" s="1">
        <v>4</v>
      </c>
      <c r="AE79" s="1">
        <v>2</v>
      </c>
      <c r="AF79" t="s">
        <v>324</v>
      </c>
      <c r="AG79" t="s">
        <v>322</v>
      </c>
      <c r="AH79">
        <v>0</v>
      </c>
      <c r="AI79">
        <v>0</v>
      </c>
      <c r="AJ79">
        <v>0</v>
      </c>
      <c r="AK79">
        <v>3</v>
      </c>
      <c r="AL79">
        <v>0.22597063000000001</v>
      </c>
      <c r="AM79">
        <f t="shared" si="17"/>
        <v>0.18000000000000002</v>
      </c>
      <c r="AV79">
        <v>0.18</v>
      </c>
      <c r="AY79">
        <v>0.16</v>
      </c>
      <c r="BF79">
        <v>0.2</v>
      </c>
      <c r="BL79">
        <v>27</v>
      </c>
      <c r="BM79" s="4">
        <v>0</v>
      </c>
      <c r="BN79" s="4">
        <v>0</v>
      </c>
      <c r="BO79" s="4">
        <v>0</v>
      </c>
      <c r="BP79" s="4">
        <v>0</v>
      </c>
      <c r="BQ79" s="4">
        <v>1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1</v>
      </c>
      <c r="BX79" s="4">
        <v>0</v>
      </c>
      <c r="BY79" s="4">
        <v>0</v>
      </c>
      <c r="BZ79" s="4">
        <v>0</v>
      </c>
      <c r="CA79" s="4">
        <v>0</v>
      </c>
      <c r="CB79" s="4">
        <v>1</v>
      </c>
      <c r="CC79" s="4">
        <v>1</v>
      </c>
      <c r="CD79" s="4">
        <v>0</v>
      </c>
      <c r="CE79" s="4">
        <v>0</v>
      </c>
      <c r="CF79" s="4">
        <v>0</v>
      </c>
    </row>
    <row r="80" spans="1:84" x14ac:dyDescent="0.2">
      <c r="A80" t="s">
        <v>325</v>
      </c>
      <c r="B80" t="s">
        <v>326</v>
      </c>
      <c r="C80" t="s">
        <v>283</v>
      </c>
      <c r="D80" s="6">
        <v>49</v>
      </c>
      <c r="E80">
        <v>39</v>
      </c>
      <c r="F80">
        <v>79</v>
      </c>
      <c r="G80" t="s">
        <v>561</v>
      </c>
      <c r="H80">
        <v>2013</v>
      </c>
      <c r="I80">
        <v>0</v>
      </c>
      <c r="K80">
        <f t="shared" si="15"/>
        <v>95.833333333333329</v>
      </c>
      <c r="L80">
        <v>1</v>
      </c>
      <c r="M80" t="s">
        <v>72</v>
      </c>
      <c r="N80">
        <v>3</v>
      </c>
      <c r="O80">
        <v>24.88</v>
      </c>
      <c r="P80">
        <v>18</v>
      </c>
      <c r="Q80">
        <v>56</v>
      </c>
      <c r="R80">
        <v>76</v>
      </c>
      <c r="S80">
        <v>302</v>
      </c>
      <c r="T80">
        <v>378</v>
      </c>
      <c r="U80">
        <f t="shared" si="13"/>
        <v>20.105820105820104</v>
      </c>
      <c r="V80">
        <v>2</v>
      </c>
      <c r="W80">
        <v>2</v>
      </c>
      <c r="X80" t="s">
        <v>73</v>
      </c>
      <c r="Y80">
        <v>5</v>
      </c>
      <c r="AA80" s="1">
        <v>1</v>
      </c>
      <c r="AC80" s="1">
        <v>1</v>
      </c>
      <c r="AD80" s="1">
        <v>2</v>
      </c>
      <c r="AE80" s="1">
        <v>2</v>
      </c>
      <c r="AF80" t="s">
        <v>327</v>
      </c>
      <c r="AG80" t="s">
        <v>328</v>
      </c>
      <c r="AH80">
        <v>0</v>
      </c>
      <c r="AI80">
        <v>0</v>
      </c>
      <c r="AK80">
        <v>1</v>
      </c>
      <c r="AL80">
        <v>0.29299999999999998</v>
      </c>
      <c r="AM80">
        <v>0.29299999999999998</v>
      </c>
      <c r="AN80">
        <v>0.29299999999999998</v>
      </c>
      <c r="BL80">
        <v>32</v>
      </c>
      <c r="BM80" s="4">
        <v>0</v>
      </c>
      <c r="BN80" s="4">
        <v>0</v>
      </c>
      <c r="BO80" s="4">
        <v>0</v>
      </c>
      <c r="BP80" s="4">
        <v>0</v>
      </c>
      <c r="BQ80" s="4">
        <v>1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1</v>
      </c>
      <c r="CC80" s="4">
        <v>1</v>
      </c>
      <c r="CD80" s="4">
        <v>0</v>
      </c>
      <c r="CE80" s="4">
        <v>0</v>
      </c>
      <c r="CF80" s="4">
        <v>0</v>
      </c>
    </row>
    <row r="81" spans="1:84" x14ac:dyDescent="0.2">
      <c r="A81" t="s">
        <v>329</v>
      </c>
      <c r="B81" t="s">
        <v>330</v>
      </c>
      <c r="C81" t="s">
        <v>331</v>
      </c>
      <c r="D81" s="6" t="s">
        <v>483</v>
      </c>
      <c r="E81">
        <v>40</v>
      </c>
      <c r="F81">
        <v>80</v>
      </c>
      <c r="G81" t="s">
        <v>562</v>
      </c>
      <c r="H81">
        <v>2004</v>
      </c>
      <c r="I81">
        <v>0</v>
      </c>
      <c r="K81">
        <f t="shared" si="15"/>
        <v>62.5</v>
      </c>
      <c r="L81">
        <v>1</v>
      </c>
      <c r="M81" t="s">
        <v>72</v>
      </c>
      <c r="N81">
        <v>3</v>
      </c>
      <c r="O81">
        <v>19.63</v>
      </c>
      <c r="P81">
        <v>18</v>
      </c>
      <c r="Q81">
        <v>24</v>
      </c>
      <c r="R81">
        <v>69</v>
      </c>
      <c r="S81">
        <v>210</v>
      </c>
      <c r="T81">
        <v>279</v>
      </c>
      <c r="U81">
        <f t="shared" si="13"/>
        <v>24.731182795698924</v>
      </c>
      <c r="V81">
        <v>2</v>
      </c>
      <c r="W81">
        <v>2</v>
      </c>
      <c r="X81" t="s">
        <v>73</v>
      </c>
      <c r="Y81">
        <v>5</v>
      </c>
      <c r="AA81" s="1">
        <v>4</v>
      </c>
      <c r="AC81" s="1">
        <v>5</v>
      </c>
      <c r="AD81" s="1">
        <v>6</v>
      </c>
      <c r="AE81" s="1">
        <v>2</v>
      </c>
      <c r="AF81" t="s">
        <v>332</v>
      </c>
      <c r="AG81" t="s">
        <v>333</v>
      </c>
      <c r="AH81">
        <v>0</v>
      </c>
      <c r="AI81">
        <v>0</v>
      </c>
      <c r="AJ81">
        <v>0</v>
      </c>
      <c r="AK81">
        <v>9</v>
      </c>
      <c r="AL81">
        <v>0.21725022999999999</v>
      </c>
      <c r="AM81">
        <f>AVERAGE(AT81:BK81)</f>
        <v>0.15555555555555556</v>
      </c>
      <c r="AT81">
        <v>0.21</v>
      </c>
      <c r="AV81">
        <v>0.28000000000000003</v>
      </c>
      <c r="AY81">
        <v>0.24</v>
      </c>
      <c r="BB81">
        <v>0.06</v>
      </c>
      <c r="BC81">
        <v>0.13</v>
      </c>
      <c r="BF81">
        <v>0.09</v>
      </c>
      <c r="BH81">
        <v>0.33</v>
      </c>
      <c r="BJ81">
        <v>-0.03</v>
      </c>
      <c r="BK81">
        <v>0.09</v>
      </c>
      <c r="BL81">
        <v>60</v>
      </c>
      <c r="BM81" s="4">
        <v>0</v>
      </c>
      <c r="BN81" s="4">
        <v>0</v>
      </c>
      <c r="BO81" s="4">
        <v>0</v>
      </c>
      <c r="BP81" s="4">
        <v>0</v>
      </c>
      <c r="BQ81" s="4">
        <v>1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>
        <v>0</v>
      </c>
      <c r="BY81" s="4">
        <v>1</v>
      </c>
      <c r="BZ81" s="4">
        <v>0</v>
      </c>
      <c r="CA81" s="4">
        <v>0</v>
      </c>
      <c r="CB81" s="4">
        <v>1</v>
      </c>
      <c r="CC81" s="4">
        <v>1</v>
      </c>
      <c r="CD81" s="4">
        <v>0</v>
      </c>
      <c r="CE81" s="4">
        <v>0</v>
      </c>
      <c r="CF81" s="4">
        <v>0</v>
      </c>
    </row>
    <row r="82" spans="1:84" x14ac:dyDescent="0.2">
      <c r="A82" t="s">
        <v>329</v>
      </c>
      <c r="B82" t="s">
        <v>330</v>
      </c>
      <c r="C82" t="s">
        <v>331</v>
      </c>
      <c r="D82" s="6" t="s">
        <v>484</v>
      </c>
      <c r="E82">
        <v>40</v>
      </c>
      <c r="F82">
        <v>81</v>
      </c>
      <c r="G82" t="s">
        <v>563</v>
      </c>
      <c r="H82">
        <v>2004</v>
      </c>
      <c r="I82">
        <v>0</v>
      </c>
      <c r="K82">
        <f t="shared" si="15"/>
        <v>62.5</v>
      </c>
      <c r="L82">
        <v>1</v>
      </c>
      <c r="M82" t="s">
        <v>72</v>
      </c>
      <c r="N82">
        <v>3</v>
      </c>
      <c r="O82">
        <v>19.63</v>
      </c>
      <c r="P82">
        <v>18</v>
      </c>
      <c r="Q82">
        <v>24</v>
      </c>
      <c r="R82">
        <v>69</v>
      </c>
      <c r="S82">
        <v>210</v>
      </c>
      <c r="T82">
        <v>279</v>
      </c>
      <c r="U82">
        <f t="shared" si="13"/>
        <v>24.731182795698924</v>
      </c>
      <c r="V82">
        <v>2</v>
      </c>
      <c r="W82">
        <v>2</v>
      </c>
      <c r="X82" t="s">
        <v>73</v>
      </c>
      <c r="Y82">
        <v>5</v>
      </c>
      <c r="AA82" s="1">
        <v>4</v>
      </c>
      <c r="AC82" s="1">
        <v>5</v>
      </c>
      <c r="AD82" s="1">
        <v>6</v>
      </c>
      <c r="AE82" s="1">
        <v>2</v>
      </c>
      <c r="AF82" t="s">
        <v>334</v>
      </c>
      <c r="AG82" t="s">
        <v>335</v>
      </c>
      <c r="AH82">
        <v>0</v>
      </c>
      <c r="AI82">
        <v>0</v>
      </c>
      <c r="AJ82">
        <v>0</v>
      </c>
      <c r="AK82">
        <v>9</v>
      </c>
      <c r="AL82">
        <v>0.18000732999999999</v>
      </c>
      <c r="AM82">
        <f t="shared" ref="AM82:AM83" si="18">AVERAGE(AT82:BK82)</f>
        <v>0.12888888888888889</v>
      </c>
      <c r="AT82">
        <v>0.23</v>
      </c>
      <c r="AV82">
        <v>0.28000000000000003</v>
      </c>
      <c r="AY82">
        <v>0.31</v>
      </c>
      <c r="BB82">
        <v>0.06</v>
      </c>
      <c r="BC82">
        <v>0.17</v>
      </c>
      <c r="BF82">
        <v>-0.23</v>
      </c>
      <c r="BH82">
        <v>0.37</v>
      </c>
      <c r="BJ82">
        <v>-0.11</v>
      </c>
      <c r="BK82">
        <v>0.08</v>
      </c>
      <c r="BL82">
        <v>60</v>
      </c>
      <c r="BM82" s="4">
        <v>0</v>
      </c>
      <c r="BN82" s="4">
        <v>0</v>
      </c>
      <c r="BO82" s="4">
        <v>0</v>
      </c>
      <c r="BP82" s="4">
        <v>0</v>
      </c>
      <c r="BQ82" s="4">
        <v>1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1</v>
      </c>
      <c r="BZ82" s="4">
        <v>0</v>
      </c>
      <c r="CA82" s="4">
        <v>0</v>
      </c>
      <c r="CB82" s="4">
        <v>1</v>
      </c>
      <c r="CC82" s="4">
        <v>1</v>
      </c>
      <c r="CD82" s="4">
        <v>0</v>
      </c>
      <c r="CE82" s="4">
        <v>0</v>
      </c>
      <c r="CF82" s="4">
        <v>0</v>
      </c>
    </row>
    <row r="83" spans="1:84" x14ac:dyDescent="0.2">
      <c r="A83" t="s">
        <v>329</v>
      </c>
      <c r="B83" t="s">
        <v>330</v>
      </c>
      <c r="C83" t="s">
        <v>331</v>
      </c>
      <c r="D83" s="6" t="s">
        <v>485</v>
      </c>
      <c r="E83">
        <v>40</v>
      </c>
      <c r="F83">
        <v>82</v>
      </c>
      <c r="G83" t="s">
        <v>564</v>
      </c>
      <c r="H83">
        <v>2004</v>
      </c>
      <c r="I83">
        <v>0</v>
      </c>
      <c r="K83">
        <f t="shared" si="15"/>
        <v>62.5</v>
      </c>
      <c r="L83">
        <v>1</v>
      </c>
      <c r="M83" t="s">
        <v>72</v>
      </c>
      <c r="N83">
        <v>3</v>
      </c>
      <c r="O83">
        <v>19.63</v>
      </c>
      <c r="P83">
        <v>18</v>
      </c>
      <c r="Q83">
        <v>24</v>
      </c>
      <c r="R83">
        <v>69</v>
      </c>
      <c r="S83">
        <v>210</v>
      </c>
      <c r="T83">
        <v>279</v>
      </c>
      <c r="U83">
        <f t="shared" si="13"/>
        <v>24.731182795698924</v>
      </c>
      <c r="V83">
        <v>2</v>
      </c>
      <c r="W83">
        <v>2</v>
      </c>
      <c r="X83" t="s">
        <v>73</v>
      </c>
      <c r="Y83">
        <v>5</v>
      </c>
      <c r="AA83" s="1">
        <v>4</v>
      </c>
      <c r="AC83" s="1">
        <v>5</v>
      </c>
      <c r="AD83" s="1">
        <v>6</v>
      </c>
      <c r="AE83" s="1">
        <v>2</v>
      </c>
      <c r="AF83" t="s">
        <v>336</v>
      </c>
      <c r="AG83" t="s">
        <v>335</v>
      </c>
      <c r="AH83">
        <v>0</v>
      </c>
      <c r="AI83">
        <v>0</v>
      </c>
      <c r="AJ83">
        <v>0</v>
      </c>
      <c r="AK83">
        <v>9</v>
      </c>
      <c r="AL83">
        <v>0.44070759999999998</v>
      </c>
      <c r="AM83">
        <f t="shared" si="18"/>
        <v>0.31555555555555553</v>
      </c>
      <c r="AT83">
        <v>0.39</v>
      </c>
      <c r="AV83">
        <v>0.4</v>
      </c>
      <c r="AY83">
        <v>0.5</v>
      </c>
      <c r="BB83">
        <v>0.13</v>
      </c>
      <c r="BC83">
        <v>0.32</v>
      </c>
      <c r="BF83">
        <v>0.38</v>
      </c>
      <c r="BH83">
        <v>0.38</v>
      </c>
      <c r="BJ83">
        <v>0.06</v>
      </c>
      <c r="BK83">
        <v>0.28000000000000003</v>
      </c>
      <c r="BL83">
        <v>60</v>
      </c>
      <c r="BM83" s="4">
        <v>0</v>
      </c>
      <c r="BN83" s="4">
        <v>0</v>
      </c>
      <c r="BO83" s="4">
        <v>0</v>
      </c>
      <c r="BP83" s="4">
        <v>0</v>
      </c>
      <c r="BQ83" s="4">
        <v>1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0</v>
      </c>
      <c r="BY83" s="4">
        <v>1</v>
      </c>
      <c r="BZ83" s="4">
        <v>0</v>
      </c>
      <c r="CA83" s="4">
        <v>0</v>
      </c>
      <c r="CB83" s="4">
        <v>1</v>
      </c>
      <c r="CC83" s="4">
        <v>1</v>
      </c>
      <c r="CD83" s="4">
        <v>0</v>
      </c>
      <c r="CE83" s="4">
        <v>0</v>
      </c>
      <c r="CF83" s="4">
        <v>0</v>
      </c>
    </row>
    <row r="84" spans="1:84" x14ac:dyDescent="0.2">
      <c r="A84" t="s">
        <v>337</v>
      </c>
      <c r="B84" t="s">
        <v>338</v>
      </c>
      <c r="C84" t="s">
        <v>283</v>
      </c>
      <c r="D84" s="6">
        <v>51</v>
      </c>
      <c r="E84">
        <v>41</v>
      </c>
      <c r="F84">
        <v>83</v>
      </c>
      <c r="G84" t="s">
        <v>565</v>
      </c>
      <c r="H84">
        <v>2005</v>
      </c>
      <c r="I84">
        <v>0</v>
      </c>
      <c r="K84">
        <f t="shared" si="15"/>
        <v>95.833333333333329</v>
      </c>
      <c r="L84">
        <v>1</v>
      </c>
      <c r="M84" t="s">
        <v>72</v>
      </c>
      <c r="N84">
        <v>3</v>
      </c>
      <c r="O84">
        <v>20.92</v>
      </c>
      <c r="P84">
        <v>18</v>
      </c>
      <c r="Q84">
        <v>34</v>
      </c>
      <c r="R84">
        <v>172</v>
      </c>
      <c r="S84">
        <v>143</v>
      </c>
      <c r="T84">
        <v>315</v>
      </c>
      <c r="U84">
        <f t="shared" si="13"/>
        <v>54.603174603174601</v>
      </c>
      <c r="V84">
        <v>4</v>
      </c>
      <c r="W84">
        <v>2</v>
      </c>
      <c r="X84" t="s">
        <v>73</v>
      </c>
      <c r="Y84">
        <v>1</v>
      </c>
      <c r="AA84" s="1">
        <v>1</v>
      </c>
      <c r="AC84" s="1">
        <v>1</v>
      </c>
      <c r="AD84" s="1">
        <v>2</v>
      </c>
      <c r="AE84" s="1">
        <v>1</v>
      </c>
      <c r="AF84" t="s">
        <v>83</v>
      </c>
      <c r="AG84" s="7" t="s">
        <v>108</v>
      </c>
      <c r="AH84">
        <v>0</v>
      </c>
      <c r="AI84">
        <v>0</v>
      </c>
      <c r="AK84">
        <v>1</v>
      </c>
      <c r="AL84">
        <v>0.17</v>
      </c>
      <c r="AM84">
        <v>0.17</v>
      </c>
      <c r="AN84">
        <v>0.17</v>
      </c>
      <c r="BL84">
        <v>70</v>
      </c>
      <c r="BM84" s="4">
        <v>0</v>
      </c>
      <c r="BN84" s="4">
        <v>0</v>
      </c>
      <c r="BO84" s="4">
        <v>0</v>
      </c>
      <c r="BP84" s="4">
        <v>0</v>
      </c>
      <c r="BQ84" s="4">
        <v>1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1</v>
      </c>
      <c r="CC84" s="4">
        <v>0</v>
      </c>
      <c r="CD84" s="4">
        <v>0</v>
      </c>
      <c r="CE84" s="4">
        <v>0</v>
      </c>
      <c r="CF84" s="4">
        <v>0</v>
      </c>
    </row>
    <row r="85" spans="1:84" x14ac:dyDescent="0.2">
      <c r="A85" t="s">
        <v>214</v>
      </c>
      <c r="B85" t="s">
        <v>215</v>
      </c>
      <c r="C85" t="s">
        <v>216</v>
      </c>
      <c r="D85" s="6">
        <v>52</v>
      </c>
      <c r="E85">
        <v>42</v>
      </c>
      <c r="F85">
        <v>84</v>
      </c>
      <c r="G85" t="s">
        <v>566</v>
      </c>
      <c r="H85">
        <v>2018</v>
      </c>
      <c r="I85">
        <v>1</v>
      </c>
      <c r="K85">
        <f t="shared" si="15"/>
        <v>87.5</v>
      </c>
      <c r="L85">
        <v>2</v>
      </c>
      <c r="M85" t="s">
        <v>92</v>
      </c>
      <c r="N85">
        <v>4</v>
      </c>
      <c r="O85" s="4">
        <v>15.78</v>
      </c>
      <c r="P85">
        <v>13</v>
      </c>
      <c r="Q85">
        <v>19</v>
      </c>
      <c r="R85">
        <v>314</v>
      </c>
      <c r="S85">
        <v>255</v>
      </c>
      <c r="T85">
        <v>571</v>
      </c>
      <c r="U85">
        <f>R85/T85*100</f>
        <v>54.991243432574436</v>
      </c>
      <c r="V85">
        <v>4</v>
      </c>
      <c r="W85">
        <v>6</v>
      </c>
      <c r="X85" t="s">
        <v>66</v>
      </c>
      <c r="Y85">
        <v>7</v>
      </c>
      <c r="Z85">
        <v>4</v>
      </c>
      <c r="AA85">
        <v>6</v>
      </c>
      <c r="AC85">
        <v>6</v>
      </c>
      <c r="AD85">
        <v>4</v>
      </c>
      <c r="AE85">
        <v>4</v>
      </c>
      <c r="AF85" t="s">
        <v>217</v>
      </c>
      <c r="AG85" t="s">
        <v>218</v>
      </c>
      <c r="AH85">
        <v>0</v>
      </c>
      <c r="AI85">
        <v>0</v>
      </c>
      <c r="AJ85">
        <v>1</v>
      </c>
      <c r="AK85">
        <f>COUNT(AO85:AS85)</f>
        <v>3</v>
      </c>
      <c r="AL85">
        <v>0.49378767000000001</v>
      </c>
      <c r="AM85" s="4">
        <f>AVERAGE(AO85:AQ85)</f>
        <v>0.39333333333333331</v>
      </c>
      <c r="AN85" s="4"/>
      <c r="AO85" s="4">
        <v>0.43</v>
      </c>
      <c r="AP85" s="4">
        <v>0.33</v>
      </c>
      <c r="AQ85" s="4">
        <v>0.42</v>
      </c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5">
        <v>28</v>
      </c>
      <c r="BM85" s="4">
        <v>1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1</v>
      </c>
      <c r="BV85" s="4">
        <v>0</v>
      </c>
      <c r="BW85" s="4">
        <v>1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1</v>
      </c>
      <c r="CF85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7B0E1-EB40-F949-B1D9-C28D2B3AD774}">
  <dimension ref="A1:BL47"/>
  <sheetViews>
    <sheetView topLeftCell="B10" workbookViewId="0">
      <pane xSplit="1" topLeftCell="C1" activePane="topRight" state="frozen"/>
      <selection activeCell="B1" sqref="B1"/>
      <selection pane="topRight" activeCell="H21" sqref="H21"/>
    </sheetView>
  </sheetViews>
  <sheetFormatPr baseColWidth="10" defaultRowHeight="16" x14ac:dyDescent="0.2"/>
  <cols>
    <col min="3" max="3" width="35" customWidth="1"/>
    <col min="4" max="4" width="10.83203125" style="6"/>
    <col min="32" max="32" width="54" customWidth="1"/>
  </cols>
  <sheetData>
    <row r="1" spans="1:64" x14ac:dyDescent="0.2">
      <c r="A1" s="1" t="s">
        <v>0</v>
      </c>
      <c r="B1" s="1" t="s">
        <v>1</v>
      </c>
      <c r="C1" s="1" t="s">
        <v>2</v>
      </c>
      <c r="D1" s="1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486</v>
      </c>
      <c r="L1" s="1" t="s">
        <v>10</v>
      </c>
      <c r="M1" s="1" t="s">
        <v>11</v>
      </c>
      <c r="N1" s="1" t="s">
        <v>12</v>
      </c>
      <c r="O1" s="2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442</v>
      </c>
      <c r="AM1" s="1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1" t="s">
        <v>61</v>
      </c>
    </row>
    <row r="2" spans="1:64" x14ac:dyDescent="0.2">
      <c r="A2" t="s">
        <v>62</v>
      </c>
      <c r="B2" t="s">
        <v>63</v>
      </c>
      <c r="C2" s="3" t="s">
        <v>64</v>
      </c>
      <c r="D2" s="6">
        <v>1</v>
      </c>
      <c r="E2">
        <v>1</v>
      </c>
      <c r="F2">
        <v>1</v>
      </c>
      <c r="G2" t="s">
        <v>487</v>
      </c>
      <c r="H2">
        <v>2014</v>
      </c>
      <c r="I2">
        <v>1</v>
      </c>
      <c r="K2">
        <f>(100-(COUNT(AN2:BK2)/24)*100)</f>
        <v>16.666666666666657</v>
      </c>
      <c r="L2">
        <v>1</v>
      </c>
      <c r="M2" t="s">
        <v>65</v>
      </c>
      <c r="N2">
        <v>2</v>
      </c>
      <c r="O2" s="4">
        <v>33.17</v>
      </c>
      <c r="R2">
        <v>0</v>
      </c>
      <c r="S2">
        <v>150</v>
      </c>
      <c r="T2">
        <v>150</v>
      </c>
      <c r="U2">
        <f>R2/T2*100</f>
        <v>0</v>
      </c>
      <c r="V2">
        <v>1</v>
      </c>
      <c r="W2">
        <v>2</v>
      </c>
      <c r="X2" t="s">
        <v>66</v>
      </c>
      <c r="Y2">
        <v>7</v>
      </c>
      <c r="AA2">
        <v>7</v>
      </c>
      <c r="AC2">
        <v>3</v>
      </c>
      <c r="AD2">
        <v>1</v>
      </c>
      <c r="AE2">
        <v>1</v>
      </c>
      <c r="AF2" t="s">
        <v>67</v>
      </c>
      <c r="AG2" t="s">
        <v>68</v>
      </c>
      <c r="AH2">
        <v>0</v>
      </c>
      <c r="AI2">
        <v>0</v>
      </c>
      <c r="AJ2">
        <v>0</v>
      </c>
      <c r="AK2">
        <f>COUNT(AT2:BK2)</f>
        <v>15</v>
      </c>
      <c r="AL2" s="9">
        <v>0.82331803999999997</v>
      </c>
      <c r="AM2" s="4">
        <f>AVERAGE(AT2:BK2)</f>
        <v>0.57553333333333323</v>
      </c>
      <c r="AN2" s="4"/>
      <c r="AO2" s="4">
        <v>0.89</v>
      </c>
      <c r="AP2" s="4">
        <v>0.92</v>
      </c>
      <c r="AQ2" s="4">
        <v>0.36</v>
      </c>
      <c r="AR2" s="4">
        <v>0.2</v>
      </c>
      <c r="AS2" s="4">
        <v>0.25</v>
      </c>
      <c r="AT2" s="4">
        <v>0.60899999999999999</v>
      </c>
      <c r="AU2" s="4">
        <v>0.25800000000000001</v>
      </c>
      <c r="AV2" s="4">
        <v>0.76100000000000001</v>
      </c>
      <c r="AW2" s="4">
        <v>0.79200000000000004</v>
      </c>
      <c r="AX2" s="4">
        <v>0.56899999999999995</v>
      </c>
      <c r="AY2" s="4">
        <v>0.77700000000000002</v>
      </c>
      <c r="AZ2" s="4"/>
      <c r="BA2" s="4">
        <v>0.61099999999999999</v>
      </c>
      <c r="BB2" s="4">
        <v>0.67500000000000004</v>
      </c>
      <c r="BC2" s="4">
        <v>0.83399999999999996</v>
      </c>
      <c r="BD2" s="4">
        <v>0.70099999999999996</v>
      </c>
      <c r="BE2" s="4"/>
      <c r="BF2" s="4">
        <v>0.78100000000000003</v>
      </c>
      <c r="BG2" s="4"/>
      <c r="BH2" s="4">
        <v>0.39400000000000002</v>
      </c>
      <c r="BI2" s="4">
        <v>0.63400000000000001</v>
      </c>
      <c r="BJ2" s="4">
        <v>0.06</v>
      </c>
      <c r="BK2" s="4">
        <v>0.17699999999999999</v>
      </c>
      <c r="BL2" t="s">
        <v>69</v>
      </c>
    </row>
    <row r="3" spans="1:64" x14ac:dyDescent="0.2">
      <c r="B3" t="s">
        <v>70</v>
      </c>
      <c r="C3" t="s">
        <v>71</v>
      </c>
      <c r="D3" s="6">
        <v>3</v>
      </c>
      <c r="E3">
        <v>2</v>
      </c>
      <c r="F3">
        <v>2</v>
      </c>
      <c r="G3" t="s">
        <v>488</v>
      </c>
      <c r="H3">
        <v>2007</v>
      </c>
      <c r="I3">
        <v>1</v>
      </c>
      <c r="K3">
        <f t="shared" ref="K3:K33" si="0">(100-(COUNT(AN3:BK3)/24)*100)</f>
        <v>83.333333333333343</v>
      </c>
      <c r="L3">
        <v>1</v>
      </c>
      <c r="M3" t="s">
        <v>72</v>
      </c>
      <c r="N3">
        <v>3</v>
      </c>
      <c r="O3" s="4">
        <v>19.3</v>
      </c>
      <c r="P3">
        <v>17</v>
      </c>
      <c r="Q3">
        <v>51</v>
      </c>
      <c r="R3">
        <v>0</v>
      </c>
      <c r="S3">
        <v>382</v>
      </c>
      <c r="T3">
        <v>382</v>
      </c>
      <c r="U3">
        <f t="shared" ref="U3:U18" si="1">R3/T3*100</f>
        <v>0</v>
      </c>
      <c r="V3">
        <v>1</v>
      </c>
      <c r="W3">
        <v>2</v>
      </c>
      <c r="X3" t="s">
        <v>73</v>
      </c>
      <c r="Y3">
        <v>1</v>
      </c>
      <c r="AA3">
        <v>5</v>
      </c>
      <c r="AC3">
        <v>5</v>
      </c>
      <c r="AD3">
        <v>1</v>
      </c>
      <c r="AE3">
        <v>1</v>
      </c>
      <c r="AF3" t="s">
        <v>74</v>
      </c>
      <c r="AG3" t="s">
        <v>75</v>
      </c>
      <c r="AH3">
        <v>0</v>
      </c>
      <c r="AI3">
        <v>0</v>
      </c>
      <c r="AJ3">
        <v>0</v>
      </c>
      <c r="AK3">
        <f t="shared" ref="AK3:AK16" si="2">COUNT(AT3:BK3)</f>
        <v>4</v>
      </c>
      <c r="AL3">
        <v>0.51149979000000001</v>
      </c>
      <c r="AM3" s="4">
        <f>AVERAGE(AT3:BK3)</f>
        <v>0.39250000000000002</v>
      </c>
      <c r="AN3" s="4"/>
      <c r="AO3" s="4"/>
      <c r="AP3" s="4"/>
      <c r="AQ3" s="4"/>
      <c r="AR3" s="4"/>
      <c r="AS3" s="4"/>
      <c r="AT3" s="4"/>
      <c r="AU3" s="4"/>
      <c r="AV3" s="4">
        <v>0.35</v>
      </c>
      <c r="AW3" s="4"/>
      <c r="AX3" s="4"/>
      <c r="AY3" s="4">
        <v>0.49</v>
      </c>
      <c r="AZ3" s="4"/>
      <c r="BA3" s="4"/>
      <c r="BB3" s="4"/>
      <c r="BC3" s="4"/>
      <c r="BD3" s="4"/>
      <c r="BE3" s="4"/>
      <c r="BF3" s="4">
        <v>0.39</v>
      </c>
      <c r="BG3" s="4"/>
      <c r="BH3" s="4">
        <v>0.34</v>
      </c>
      <c r="BI3" s="4"/>
      <c r="BJ3" s="4"/>
      <c r="BK3" s="4"/>
      <c r="BL3">
        <v>83</v>
      </c>
    </row>
    <row r="4" spans="1:64" x14ac:dyDescent="0.2">
      <c r="B4" t="s">
        <v>76</v>
      </c>
      <c r="C4" t="s">
        <v>77</v>
      </c>
      <c r="D4" s="6">
        <v>4</v>
      </c>
      <c r="E4">
        <v>3</v>
      </c>
      <c r="F4">
        <v>3</v>
      </c>
      <c r="G4" t="s">
        <v>489</v>
      </c>
      <c r="H4">
        <v>2013</v>
      </c>
      <c r="I4">
        <v>1</v>
      </c>
      <c r="K4">
        <f t="shared" si="0"/>
        <v>37.5</v>
      </c>
      <c r="L4">
        <v>1</v>
      </c>
      <c r="M4" t="s">
        <v>78</v>
      </c>
      <c r="N4">
        <v>4</v>
      </c>
      <c r="O4" s="4">
        <v>40.299999999999997</v>
      </c>
      <c r="P4">
        <v>18</v>
      </c>
      <c r="Q4">
        <v>67</v>
      </c>
      <c r="R4">
        <v>28</v>
      </c>
      <c r="S4">
        <v>78</v>
      </c>
      <c r="T4">
        <v>106</v>
      </c>
      <c r="U4">
        <f t="shared" si="1"/>
        <v>26.415094339622641</v>
      </c>
      <c r="V4">
        <v>2</v>
      </c>
      <c r="W4">
        <v>3</v>
      </c>
      <c r="X4" t="s">
        <v>66</v>
      </c>
      <c r="Y4">
        <v>7</v>
      </c>
      <c r="AA4">
        <v>5</v>
      </c>
      <c r="AC4">
        <v>4</v>
      </c>
      <c r="AD4">
        <v>1</v>
      </c>
      <c r="AE4">
        <v>1</v>
      </c>
      <c r="AF4" t="s">
        <v>67</v>
      </c>
      <c r="AG4" t="s">
        <v>79</v>
      </c>
      <c r="AH4">
        <v>0</v>
      </c>
      <c r="AI4">
        <v>0</v>
      </c>
      <c r="AJ4">
        <v>0</v>
      </c>
      <c r="AK4">
        <f t="shared" si="2"/>
        <v>15</v>
      </c>
      <c r="AL4">
        <v>0.65159469999999997</v>
      </c>
      <c r="AM4" s="4">
        <f>AVERAGE(AT4:BK4)</f>
        <v>0.45533333333333326</v>
      </c>
      <c r="AN4" s="4"/>
      <c r="AO4" s="4"/>
      <c r="AP4" s="4"/>
      <c r="AQ4" s="4"/>
      <c r="AR4" s="4"/>
      <c r="AS4" s="4"/>
      <c r="AT4" s="4">
        <v>0.69</v>
      </c>
      <c r="AU4" s="4">
        <v>0.32</v>
      </c>
      <c r="AV4" s="4">
        <v>0.56000000000000005</v>
      </c>
      <c r="AW4" s="4">
        <v>0.5</v>
      </c>
      <c r="AX4" s="4">
        <v>0.57999999999999996</v>
      </c>
      <c r="AY4" s="4">
        <v>0.46</v>
      </c>
      <c r="AZ4" s="4"/>
      <c r="BA4" s="4">
        <v>0.36</v>
      </c>
      <c r="BB4" s="4">
        <v>0.5</v>
      </c>
      <c r="BC4" s="4">
        <v>0.44</v>
      </c>
      <c r="BD4" s="4">
        <v>0.42</v>
      </c>
      <c r="BE4" s="4"/>
      <c r="BF4" s="4">
        <v>0.42</v>
      </c>
      <c r="BG4" s="4"/>
      <c r="BH4" s="4">
        <v>0.43</v>
      </c>
      <c r="BI4" s="4">
        <v>0.41</v>
      </c>
      <c r="BJ4" s="4">
        <v>0.52</v>
      </c>
      <c r="BK4" s="4">
        <v>0.22</v>
      </c>
      <c r="BL4">
        <v>119</v>
      </c>
    </row>
    <row r="5" spans="1:64" x14ac:dyDescent="0.2">
      <c r="B5" t="s">
        <v>80</v>
      </c>
      <c r="C5" t="s">
        <v>81</v>
      </c>
      <c r="D5" s="6">
        <v>5</v>
      </c>
      <c r="E5">
        <v>4</v>
      </c>
      <c r="F5">
        <v>4</v>
      </c>
      <c r="G5" t="s">
        <v>490</v>
      </c>
      <c r="H5">
        <v>2015</v>
      </c>
      <c r="I5">
        <v>1</v>
      </c>
      <c r="K5">
        <f t="shared" si="0"/>
        <v>79.166666666666657</v>
      </c>
      <c r="L5">
        <v>1</v>
      </c>
      <c r="M5" t="s">
        <v>72</v>
      </c>
      <c r="N5">
        <v>3</v>
      </c>
      <c r="O5" s="4">
        <v>41.24</v>
      </c>
      <c r="R5">
        <v>106</v>
      </c>
      <c r="S5">
        <v>0</v>
      </c>
      <c r="T5">
        <v>106</v>
      </c>
      <c r="U5">
        <f t="shared" si="1"/>
        <v>100</v>
      </c>
      <c r="V5">
        <v>5</v>
      </c>
      <c r="W5">
        <v>3</v>
      </c>
      <c r="X5" t="s">
        <v>73</v>
      </c>
      <c r="Y5">
        <v>1</v>
      </c>
      <c r="AA5">
        <v>3</v>
      </c>
      <c r="AB5" t="s">
        <v>82</v>
      </c>
      <c r="AC5">
        <v>3</v>
      </c>
      <c r="AD5">
        <v>2</v>
      </c>
      <c r="AE5">
        <v>1</v>
      </c>
      <c r="AF5" t="s">
        <v>83</v>
      </c>
      <c r="AG5" t="s">
        <v>84</v>
      </c>
      <c r="AH5">
        <v>0</v>
      </c>
      <c r="AI5">
        <v>1</v>
      </c>
      <c r="AJ5">
        <v>1</v>
      </c>
      <c r="AK5">
        <f>COUNT(AO5:AS5)</f>
        <v>5</v>
      </c>
      <c r="AL5">
        <v>0.51516308</v>
      </c>
      <c r="AM5" s="4">
        <f>AVERAGE(AO5:AS5)</f>
        <v>0.38600000000000001</v>
      </c>
      <c r="AN5" s="4"/>
      <c r="AO5" s="4">
        <v>0.47</v>
      </c>
      <c r="AP5" s="4">
        <v>0.41</v>
      </c>
      <c r="AQ5" s="4">
        <v>0.15</v>
      </c>
      <c r="AR5" s="4">
        <v>0.34</v>
      </c>
      <c r="AS5" s="4">
        <v>0.56000000000000005</v>
      </c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>
        <v>9</v>
      </c>
    </row>
    <row r="6" spans="1:64" x14ac:dyDescent="0.2">
      <c r="A6" s="1"/>
      <c r="B6" t="s">
        <v>85</v>
      </c>
      <c r="C6" t="s">
        <v>86</v>
      </c>
      <c r="D6" s="6">
        <v>6</v>
      </c>
      <c r="E6">
        <v>5</v>
      </c>
      <c r="F6">
        <v>5</v>
      </c>
      <c r="G6" t="s">
        <v>491</v>
      </c>
      <c r="H6">
        <v>2017</v>
      </c>
      <c r="I6">
        <v>1</v>
      </c>
      <c r="K6">
        <f t="shared" si="0"/>
        <v>25</v>
      </c>
      <c r="L6">
        <v>1</v>
      </c>
      <c r="M6" t="s">
        <v>87</v>
      </c>
      <c r="N6">
        <v>1</v>
      </c>
      <c r="O6" s="4">
        <v>34.99</v>
      </c>
      <c r="P6">
        <v>18</v>
      </c>
      <c r="Q6">
        <v>60</v>
      </c>
      <c r="R6">
        <v>208</v>
      </c>
      <c r="S6">
        <v>0</v>
      </c>
      <c r="T6">
        <v>208</v>
      </c>
      <c r="U6">
        <f t="shared" si="1"/>
        <v>100</v>
      </c>
      <c r="V6">
        <v>5</v>
      </c>
      <c r="W6">
        <v>4</v>
      </c>
      <c r="X6" t="s">
        <v>73</v>
      </c>
      <c r="Y6">
        <v>1</v>
      </c>
      <c r="AA6">
        <v>5</v>
      </c>
      <c r="AC6">
        <v>2</v>
      </c>
      <c r="AD6">
        <v>2</v>
      </c>
      <c r="AE6">
        <v>1</v>
      </c>
      <c r="AF6" t="s">
        <v>83</v>
      </c>
      <c r="AG6" t="s">
        <v>88</v>
      </c>
      <c r="AH6">
        <v>0</v>
      </c>
      <c r="AI6">
        <v>1</v>
      </c>
      <c r="AJ6">
        <v>0</v>
      </c>
      <c r="AK6">
        <f t="shared" si="2"/>
        <v>18</v>
      </c>
      <c r="AL6">
        <v>0.24640646999999999</v>
      </c>
      <c r="AM6" s="4">
        <f>AVERAGE(AT6:BK6)</f>
        <v>0.17077777777777781</v>
      </c>
      <c r="AN6" s="4"/>
      <c r="AO6" s="4"/>
      <c r="AP6" s="4"/>
      <c r="AQ6" s="4"/>
      <c r="AR6" s="4"/>
      <c r="AS6" s="4"/>
      <c r="AT6" s="4">
        <v>4.7E-2</v>
      </c>
      <c r="AU6" s="4">
        <v>0.28399999999999997</v>
      </c>
      <c r="AV6" s="4">
        <v>0.28199999999999997</v>
      </c>
      <c r="AW6" s="4">
        <v>0.20799999999999999</v>
      </c>
      <c r="AX6" s="4">
        <v>0.159</v>
      </c>
      <c r="AY6" s="4">
        <v>0.253</v>
      </c>
      <c r="AZ6" s="4">
        <v>0.20300000000000001</v>
      </c>
      <c r="BA6" s="4">
        <v>0.19</v>
      </c>
      <c r="BB6" s="4">
        <v>3.9E-2</v>
      </c>
      <c r="BC6" s="4">
        <v>0.19700000000000001</v>
      </c>
      <c r="BD6" s="4">
        <v>0.191</v>
      </c>
      <c r="BE6" s="4">
        <v>0.115</v>
      </c>
      <c r="BF6" s="4">
        <v>0.22900000000000001</v>
      </c>
      <c r="BG6" s="4">
        <v>0.253</v>
      </c>
      <c r="BH6" s="4">
        <v>0.115</v>
      </c>
      <c r="BI6" s="4">
        <v>-8.1000000000000003E-2</v>
      </c>
      <c r="BJ6" s="4">
        <v>0.13100000000000001</v>
      </c>
      <c r="BK6" s="4">
        <v>0.25900000000000001</v>
      </c>
      <c r="BL6" t="s">
        <v>89</v>
      </c>
    </row>
    <row r="7" spans="1:64" x14ac:dyDescent="0.2">
      <c r="B7" t="s">
        <v>90</v>
      </c>
      <c r="C7" t="s">
        <v>91</v>
      </c>
      <c r="D7" s="6">
        <v>7</v>
      </c>
      <c r="E7">
        <v>6</v>
      </c>
      <c r="F7">
        <v>6</v>
      </c>
      <c r="G7" t="s">
        <v>492</v>
      </c>
      <c r="H7">
        <v>2016</v>
      </c>
      <c r="I7">
        <v>1</v>
      </c>
      <c r="K7">
        <f t="shared" si="0"/>
        <v>16.666666666666657</v>
      </c>
      <c r="L7">
        <v>1</v>
      </c>
      <c r="M7" t="s">
        <v>92</v>
      </c>
      <c r="N7">
        <v>4</v>
      </c>
      <c r="O7" s="4">
        <v>34.68</v>
      </c>
      <c r="P7">
        <v>18</v>
      </c>
      <c r="Q7">
        <v>64</v>
      </c>
      <c r="R7">
        <v>20</v>
      </c>
      <c r="S7">
        <v>148</v>
      </c>
      <c r="T7">
        <v>168</v>
      </c>
      <c r="U7">
        <f t="shared" si="1"/>
        <v>11.904761904761903</v>
      </c>
      <c r="V7">
        <v>2</v>
      </c>
      <c r="W7">
        <v>5</v>
      </c>
      <c r="X7" t="s">
        <v>66</v>
      </c>
      <c r="Y7">
        <v>7</v>
      </c>
      <c r="AA7">
        <v>7</v>
      </c>
      <c r="AC7">
        <v>3</v>
      </c>
      <c r="AD7">
        <v>2</v>
      </c>
      <c r="AE7">
        <v>1</v>
      </c>
      <c r="AF7" t="s">
        <v>93</v>
      </c>
      <c r="AG7" t="s">
        <v>94</v>
      </c>
      <c r="AH7">
        <v>0</v>
      </c>
      <c r="AI7">
        <v>0</v>
      </c>
      <c r="AJ7">
        <v>0</v>
      </c>
      <c r="AK7">
        <f t="shared" si="2"/>
        <v>15</v>
      </c>
      <c r="AL7">
        <v>0.32055024999999998</v>
      </c>
      <c r="AM7" s="4">
        <f>AVERAGE(AT7:BK7)</f>
        <v>0.22326666666666667</v>
      </c>
      <c r="AN7" s="4"/>
      <c r="AO7" s="4">
        <v>0.34</v>
      </c>
      <c r="AP7" s="4">
        <v>0.28000000000000003</v>
      </c>
      <c r="AQ7" s="4">
        <v>0.16</v>
      </c>
      <c r="AR7" s="4">
        <v>0.23</v>
      </c>
      <c r="AS7" s="4">
        <v>0.15</v>
      </c>
      <c r="AT7" s="4">
        <v>0.182</v>
      </c>
      <c r="AU7" s="4">
        <v>0.32400000000000001</v>
      </c>
      <c r="AV7" s="4">
        <v>0.22500000000000001</v>
      </c>
      <c r="AW7" s="4">
        <v>0.24</v>
      </c>
      <c r="AX7" s="4">
        <v>0.185</v>
      </c>
      <c r="AY7" s="4">
        <v>0.27300000000000002</v>
      </c>
      <c r="AZ7" s="4"/>
      <c r="BA7" s="4">
        <v>0.25600000000000001</v>
      </c>
      <c r="BB7" s="4">
        <v>0.14199999999999999</v>
      </c>
      <c r="BC7" s="4">
        <v>0.22500000000000001</v>
      </c>
      <c r="BD7" s="4">
        <v>0.28599999999999998</v>
      </c>
      <c r="BE7" s="4"/>
      <c r="BF7" s="4">
        <v>0.254</v>
      </c>
      <c r="BG7" s="4"/>
      <c r="BH7" s="4">
        <v>0.29699999999999999</v>
      </c>
      <c r="BI7" s="4">
        <v>0.111</v>
      </c>
      <c r="BJ7" s="4">
        <v>0.19700000000000001</v>
      </c>
      <c r="BK7" s="4">
        <v>0.152</v>
      </c>
      <c r="BL7" t="s">
        <v>95</v>
      </c>
    </row>
    <row r="8" spans="1:64" x14ac:dyDescent="0.2">
      <c r="B8" t="s">
        <v>96</v>
      </c>
      <c r="C8" t="s">
        <v>97</v>
      </c>
      <c r="D8" s="6">
        <v>8</v>
      </c>
      <c r="E8">
        <v>7</v>
      </c>
      <c r="F8">
        <v>7</v>
      </c>
      <c r="G8" t="s">
        <v>493</v>
      </c>
      <c r="H8">
        <v>2009</v>
      </c>
      <c r="I8">
        <v>1</v>
      </c>
      <c r="K8">
        <f t="shared" si="0"/>
        <v>37.5</v>
      </c>
      <c r="L8">
        <v>1</v>
      </c>
      <c r="M8" t="s">
        <v>98</v>
      </c>
      <c r="N8">
        <v>3</v>
      </c>
      <c r="O8" s="4">
        <v>18.5</v>
      </c>
      <c r="P8">
        <v>16</v>
      </c>
      <c r="Q8">
        <v>46</v>
      </c>
      <c r="R8">
        <v>304</v>
      </c>
      <c r="S8">
        <v>543</v>
      </c>
      <c r="T8">
        <v>848</v>
      </c>
      <c r="U8">
        <f t="shared" si="1"/>
        <v>35.849056603773583</v>
      </c>
      <c r="V8">
        <v>2</v>
      </c>
      <c r="W8">
        <v>2</v>
      </c>
      <c r="X8" t="s">
        <v>66</v>
      </c>
      <c r="Y8">
        <v>7</v>
      </c>
      <c r="AA8">
        <v>3</v>
      </c>
      <c r="AB8" t="s">
        <v>99</v>
      </c>
      <c r="AC8">
        <v>4</v>
      </c>
      <c r="AD8">
        <v>2</v>
      </c>
      <c r="AE8">
        <v>1</v>
      </c>
      <c r="AF8" t="s">
        <v>100</v>
      </c>
      <c r="AG8" t="s">
        <v>101</v>
      </c>
      <c r="AH8">
        <v>0</v>
      </c>
      <c r="AI8">
        <v>0</v>
      </c>
      <c r="AJ8">
        <v>0</v>
      </c>
      <c r="AK8">
        <f t="shared" si="2"/>
        <v>15</v>
      </c>
      <c r="AL8">
        <v>0.45983696000000002</v>
      </c>
      <c r="AM8" s="4">
        <f>AVERAGE(AT8:BK8)</f>
        <v>0.32133333333333336</v>
      </c>
      <c r="AN8" s="4"/>
      <c r="AO8" s="4"/>
      <c r="AP8" s="4"/>
      <c r="AQ8" s="4"/>
      <c r="AR8" s="4"/>
      <c r="AS8" s="4"/>
      <c r="AT8" s="4">
        <v>0.28999999999999998</v>
      </c>
      <c r="AU8" s="4">
        <v>0.39</v>
      </c>
      <c r="AV8" s="4">
        <v>0.32</v>
      </c>
      <c r="AW8" s="4">
        <v>0.4</v>
      </c>
      <c r="AX8" s="4">
        <v>0.3</v>
      </c>
      <c r="AY8" s="4">
        <v>0.51</v>
      </c>
      <c r="AZ8" s="4"/>
      <c r="BA8" s="4">
        <v>0.28999999999999998</v>
      </c>
      <c r="BB8" s="4">
        <v>0.22</v>
      </c>
      <c r="BC8" s="4">
        <v>0.23</v>
      </c>
      <c r="BD8" s="4">
        <v>0.38</v>
      </c>
      <c r="BE8" s="4"/>
      <c r="BF8" s="4">
        <v>0.38</v>
      </c>
      <c r="BG8" s="4"/>
      <c r="BH8" s="4">
        <v>0.4</v>
      </c>
      <c r="BI8" s="4">
        <v>0.08</v>
      </c>
      <c r="BJ8" s="4">
        <v>0.16</v>
      </c>
      <c r="BK8" s="4">
        <v>0.47</v>
      </c>
      <c r="BL8" s="5">
        <v>572</v>
      </c>
    </row>
    <row r="9" spans="1:64" x14ac:dyDescent="0.2">
      <c r="B9" t="s">
        <v>102</v>
      </c>
      <c r="C9" t="s">
        <v>103</v>
      </c>
      <c r="D9" s="6">
        <v>9</v>
      </c>
      <c r="E9">
        <v>8</v>
      </c>
      <c r="F9">
        <v>8</v>
      </c>
      <c r="G9" t="s">
        <v>494</v>
      </c>
      <c r="H9">
        <v>2013</v>
      </c>
      <c r="I9">
        <v>1</v>
      </c>
      <c r="K9">
        <f t="shared" si="0"/>
        <v>25</v>
      </c>
      <c r="L9">
        <v>1</v>
      </c>
      <c r="M9" t="s">
        <v>87</v>
      </c>
      <c r="N9">
        <v>1</v>
      </c>
      <c r="O9" s="4">
        <v>33.4</v>
      </c>
      <c r="P9">
        <v>19</v>
      </c>
      <c r="Q9">
        <v>64</v>
      </c>
      <c r="R9">
        <v>78</v>
      </c>
      <c r="S9">
        <v>9</v>
      </c>
      <c r="T9">
        <v>87</v>
      </c>
      <c r="U9">
        <f t="shared" si="1"/>
        <v>89.65517241379311</v>
      </c>
      <c r="V9">
        <v>4</v>
      </c>
      <c r="W9">
        <v>3</v>
      </c>
      <c r="X9" t="s">
        <v>73</v>
      </c>
      <c r="Y9">
        <v>1</v>
      </c>
      <c r="AA9">
        <v>5</v>
      </c>
      <c r="AC9">
        <v>2</v>
      </c>
      <c r="AD9">
        <v>2</v>
      </c>
      <c r="AE9">
        <v>1</v>
      </c>
      <c r="AF9" t="s">
        <v>83</v>
      </c>
      <c r="AG9" t="s">
        <v>104</v>
      </c>
      <c r="AH9">
        <v>0</v>
      </c>
      <c r="AI9">
        <v>1</v>
      </c>
      <c r="AJ9">
        <v>0</v>
      </c>
      <c r="AK9">
        <f t="shared" si="2"/>
        <v>18</v>
      </c>
      <c r="AL9">
        <v>0.17440458</v>
      </c>
      <c r="AM9" s="4">
        <f>AVERAGE(AT9:BK9)</f>
        <v>0.12111111111111111</v>
      </c>
      <c r="AN9" s="4"/>
      <c r="AO9" s="4"/>
      <c r="AP9" s="4"/>
      <c r="AQ9" s="4"/>
      <c r="AR9" s="4"/>
      <c r="AS9" s="4"/>
      <c r="AT9" s="4">
        <v>0.11</v>
      </c>
      <c r="AU9" s="4">
        <v>0.33</v>
      </c>
      <c r="AV9" s="4">
        <v>0.11</v>
      </c>
      <c r="AW9" s="4">
        <v>0.26</v>
      </c>
      <c r="AX9" s="4">
        <v>0.15</v>
      </c>
      <c r="AY9" s="4">
        <v>0.18</v>
      </c>
      <c r="AZ9" s="4">
        <v>0.15</v>
      </c>
      <c r="BA9" s="4">
        <v>0.24</v>
      </c>
      <c r="BB9" s="4">
        <v>0.05</v>
      </c>
      <c r="BC9" s="4">
        <v>0.3</v>
      </c>
      <c r="BD9" s="4">
        <v>0.17</v>
      </c>
      <c r="BE9" s="4">
        <v>-0.04</v>
      </c>
      <c r="BF9" s="4">
        <v>0.06</v>
      </c>
      <c r="BG9" s="4">
        <v>-0.13</v>
      </c>
      <c r="BH9" s="4">
        <v>0.11</v>
      </c>
      <c r="BI9" s="4">
        <v>-0.15</v>
      </c>
      <c r="BJ9" s="4">
        <v>-0.01</v>
      </c>
      <c r="BK9" s="4">
        <v>0.28999999999999998</v>
      </c>
      <c r="BL9" s="5">
        <v>130</v>
      </c>
    </row>
    <row r="10" spans="1:64" x14ac:dyDescent="0.2">
      <c r="B10" t="s">
        <v>105</v>
      </c>
      <c r="C10" t="s">
        <v>106</v>
      </c>
      <c r="D10" s="6">
        <v>10</v>
      </c>
      <c r="E10">
        <v>9</v>
      </c>
      <c r="F10">
        <v>9</v>
      </c>
      <c r="G10" t="s">
        <v>495</v>
      </c>
      <c r="H10">
        <v>2012</v>
      </c>
      <c r="I10">
        <v>1</v>
      </c>
      <c r="K10">
        <f t="shared" si="0"/>
        <v>79.166666666666657</v>
      </c>
      <c r="L10">
        <v>1</v>
      </c>
      <c r="M10" t="s">
        <v>72</v>
      </c>
      <c r="N10">
        <v>3</v>
      </c>
      <c r="O10" s="4">
        <v>34.1</v>
      </c>
      <c r="P10">
        <v>18</v>
      </c>
      <c r="Q10">
        <v>54</v>
      </c>
      <c r="R10">
        <v>40</v>
      </c>
      <c r="S10">
        <v>0</v>
      </c>
      <c r="T10">
        <v>40</v>
      </c>
      <c r="U10">
        <f t="shared" si="1"/>
        <v>100</v>
      </c>
      <c r="V10">
        <v>5</v>
      </c>
      <c r="W10">
        <v>4</v>
      </c>
      <c r="X10" t="s">
        <v>73</v>
      </c>
      <c r="Y10">
        <v>1</v>
      </c>
      <c r="AA10">
        <v>7</v>
      </c>
      <c r="AC10">
        <v>3</v>
      </c>
      <c r="AD10">
        <v>2</v>
      </c>
      <c r="AE10">
        <v>1</v>
      </c>
      <c r="AF10" t="s">
        <v>107</v>
      </c>
      <c r="AG10" t="s">
        <v>108</v>
      </c>
      <c r="AH10">
        <v>0</v>
      </c>
      <c r="AI10">
        <v>0</v>
      </c>
      <c r="AJ10">
        <v>1</v>
      </c>
      <c r="AK10">
        <f>COUNT(AO10:AS10)</f>
        <v>5</v>
      </c>
      <c r="AL10">
        <v>0.33098560999999999</v>
      </c>
      <c r="AM10" s="4">
        <f>AVERAGE(AO10:AS10)</f>
        <v>0.248</v>
      </c>
      <c r="AN10" s="4"/>
      <c r="AO10" s="4">
        <v>0.38</v>
      </c>
      <c r="AP10" s="4">
        <v>0.34</v>
      </c>
      <c r="AQ10" s="4">
        <v>-0.03</v>
      </c>
      <c r="AR10" s="4">
        <v>0.11</v>
      </c>
      <c r="AS10" s="4">
        <v>0.44</v>
      </c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>
        <v>2695</v>
      </c>
    </row>
    <row r="11" spans="1:64" x14ac:dyDescent="0.2">
      <c r="B11" t="s">
        <v>109</v>
      </c>
      <c r="C11" t="s">
        <v>110</v>
      </c>
      <c r="D11" s="6">
        <v>11</v>
      </c>
      <c r="E11">
        <v>10</v>
      </c>
      <c r="F11">
        <v>10</v>
      </c>
      <c r="G11" t="s">
        <v>496</v>
      </c>
      <c r="H11">
        <v>2016</v>
      </c>
      <c r="I11">
        <v>1</v>
      </c>
      <c r="K11">
        <f t="shared" si="0"/>
        <v>37.5</v>
      </c>
      <c r="L11">
        <v>1</v>
      </c>
      <c r="M11" t="s">
        <v>65</v>
      </c>
      <c r="N11">
        <v>2</v>
      </c>
      <c r="O11" s="4">
        <v>31.6</v>
      </c>
      <c r="P11">
        <v>20</v>
      </c>
      <c r="Q11">
        <v>44</v>
      </c>
      <c r="R11">
        <v>0</v>
      </c>
      <c r="S11">
        <v>200</v>
      </c>
      <c r="T11">
        <v>200</v>
      </c>
      <c r="U11">
        <f t="shared" si="1"/>
        <v>0</v>
      </c>
      <c r="V11">
        <v>1</v>
      </c>
      <c r="W11">
        <v>1</v>
      </c>
      <c r="X11" t="s">
        <v>66</v>
      </c>
      <c r="Y11">
        <v>7</v>
      </c>
      <c r="AA11">
        <v>4</v>
      </c>
      <c r="AC11">
        <v>4</v>
      </c>
      <c r="AD11">
        <v>3</v>
      </c>
      <c r="AE11">
        <v>2</v>
      </c>
      <c r="AF11" t="s">
        <v>111</v>
      </c>
      <c r="AG11" t="s">
        <v>112</v>
      </c>
      <c r="AH11">
        <v>0</v>
      </c>
      <c r="AI11">
        <v>0</v>
      </c>
      <c r="AJ11">
        <v>0</v>
      </c>
      <c r="AK11">
        <f t="shared" si="2"/>
        <v>15</v>
      </c>
      <c r="AL11">
        <v>0.33963061999999999</v>
      </c>
      <c r="AM11" s="4">
        <v>0.24</v>
      </c>
      <c r="AN11" s="4"/>
      <c r="AO11" s="4"/>
      <c r="AP11" s="4"/>
      <c r="AQ11" s="4"/>
      <c r="AR11" s="4"/>
      <c r="AS11" s="4"/>
      <c r="AT11" s="4">
        <v>0.4</v>
      </c>
      <c r="AU11" s="4">
        <v>0.24</v>
      </c>
      <c r="AV11" s="4">
        <v>0.33</v>
      </c>
      <c r="AW11" s="4">
        <v>0.32</v>
      </c>
      <c r="AX11" s="4">
        <v>0.27</v>
      </c>
      <c r="AY11" s="4">
        <v>0.22</v>
      </c>
      <c r="AZ11" s="4"/>
      <c r="BA11" s="4">
        <v>0.35</v>
      </c>
      <c r="BB11" s="4">
        <v>0.26</v>
      </c>
      <c r="BC11" s="4">
        <v>0.39</v>
      </c>
      <c r="BD11" s="4">
        <v>0.24</v>
      </c>
      <c r="BE11" s="4"/>
      <c r="BF11" s="4">
        <v>0.19</v>
      </c>
      <c r="BG11" s="4"/>
      <c r="BH11" s="4">
        <v>0.35</v>
      </c>
      <c r="BI11" s="4">
        <v>0.04</v>
      </c>
      <c r="BJ11" s="4">
        <v>-0.04</v>
      </c>
      <c r="BK11" s="4">
        <v>-1E-3</v>
      </c>
      <c r="BL11" s="5">
        <v>266</v>
      </c>
    </row>
    <row r="12" spans="1:64" x14ac:dyDescent="0.2">
      <c r="A12" t="s">
        <v>113</v>
      </c>
      <c r="B12" t="s">
        <v>114</v>
      </c>
      <c r="C12" t="s">
        <v>115</v>
      </c>
      <c r="D12" s="6">
        <v>13</v>
      </c>
      <c r="E12">
        <v>11</v>
      </c>
      <c r="F12">
        <v>11</v>
      </c>
      <c r="G12" t="s">
        <v>497</v>
      </c>
      <c r="H12">
        <v>2012</v>
      </c>
      <c r="I12">
        <v>1</v>
      </c>
      <c r="K12">
        <f t="shared" si="0"/>
        <v>20.833333333333343</v>
      </c>
      <c r="L12">
        <v>1</v>
      </c>
      <c r="M12" t="s">
        <v>116</v>
      </c>
      <c r="N12">
        <v>4</v>
      </c>
      <c r="O12" s="4">
        <v>23.99</v>
      </c>
      <c r="P12">
        <v>19</v>
      </c>
      <c r="Q12">
        <v>40</v>
      </c>
      <c r="R12">
        <v>8</v>
      </c>
      <c r="S12">
        <v>174</v>
      </c>
      <c r="T12">
        <v>182</v>
      </c>
      <c r="U12">
        <f t="shared" si="1"/>
        <v>4.395604395604396</v>
      </c>
      <c r="V12">
        <v>1</v>
      </c>
      <c r="W12">
        <v>2</v>
      </c>
      <c r="X12" t="s">
        <v>66</v>
      </c>
      <c r="Y12">
        <v>7</v>
      </c>
      <c r="AA12">
        <v>4</v>
      </c>
      <c r="AC12">
        <v>2</v>
      </c>
      <c r="AD12">
        <v>3</v>
      </c>
      <c r="AE12">
        <v>2</v>
      </c>
      <c r="AF12" t="s">
        <v>117</v>
      </c>
      <c r="AG12" t="s">
        <v>118</v>
      </c>
      <c r="AH12">
        <v>0</v>
      </c>
      <c r="AI12">
        <v>1</v>
      </c>
      <c r="AJ12">
        <v>0</v>
      </c>
      <c r="AK12">
        <f t="shared" si="2"/>
        <v>18</v>
      </c>
      <c r="AL12">
        <v>0.19360508000000001</v>
      </c>
      <c r="AM12" s="4">
        <v>0.13</v>
      </c>
      <c r="AN12" s="4">
        <v>0.18</v>
      </c>
      <c r="AO12" s="4"/>
      <c r="AP12" s="4"/>
      <c r="AQ12" s="4"/>
      <c r="AR12" s="4"/>
      <c r="AS12" s="4"/>
      <c r="AT12" s="4">
        <v>0.19</v>
      </c>
      <c r="AU12" s="4">
        <v>0.04</v>
      </c>
      <c r="AV12" s="4">
        <v>0.24</v>
      </c>
      <c r="AW12" s="4">
        <v>0.25</v>
      </c>
      <c r="AX12" s="4">
        <v>0.14000000000000001</v>
      </c>
      <c r="AY12" s="4">
        <v>0.11</v>
      </c>
      <c r="AZ12" s="4">
        <v>0.18</v>
      </c>
      <c r="BA12" s="4">
        <v>0.14000000000000001</v>
      </c>
      <c r="BB12" s="4">
        <v>0.09</v>
      </c>
      <c r="BC12" s="4">
        <v>0.15</v>
      </c>
      <c r="BD12" s="4">
        <v>0.16</v>
      </c>
      <c r="BE12" s="4">
        <v>0.02</v>
      </c>
      <c r="BF12" s="4">
        <v>0.22</v>
      </c>
      <c r="BG12" s="4">
        <v>0.15</v>
      </c>
      <c r="BH12" s="4">
        <v>0.15</v>
      </c>
      <c r="BI12" s="4">
        <v>0.16</v>
      </c>
      <c r="BJ12" s="4">
        <v>-0.01</v>
      </c>
      <c r="BK12" s="4">
        <v>0.04</v>
      </c>
      <c r="BL12" s="5">
        <v>70</v>
      </c>
    </row>
    <row r="13" spans="1:64" x14ac:dyDescent="0.2">
      <c r="B13" t="s">
        <v>119</v>
      </c>
      <c r="C13" t="s">
        <v>120</v>
      </c>
      <c r="D13" s="6">
        <v>14</v>
      </c>
      <c r="E13">
        <v>12</v>
      </c>
      <c r="F13">
        <v>12</v>
      </c>
      <c r="G13" t="s">
        <v>498</v>
      </c>
      <c r="H13">
        <v>2014</v>
      </c>
      <c r="I13">
        <v>1</v>
      </c>
      <c r="K13">
        <f t="shared" si="0"/>
        <v>75</v>
      </c>
      <c r="L13">
        <v>1</v>
      </c>
      <c r="M13" t="s">
        <v>121</v>
      </c>
      <c r="N13">
        <v>2</v>
      </c>
      <c r="O13" s="4">
        <v>21.53</v>
      </c>
      <c r="P13">
        <v>18</v>
      </c>
      <c r="Q13">
        <v>25</v>
      </c>
      <c r="R13">
        <v>140</v>
      </c>
      <c r="S13">
        <v>164</v>
      </c>
      <c r="T13">
        <v>304</v>
      </c>
      <c r="U13">
        <f t="shared" si="1"/>
        <v>46.05263157894737</v>
      </c>
      <c r="V13">
        <v>2</v>
      </c>
      <c r="W13">
        <v>2</v>
      </c>
      <c r="X13" t="s">
        <v>66</v>
      </c>
      <c r="Y13">
        <v>7</v>
      </c>
      <c r="Z13">
        <v>2</v>
      </c>
      <c r="AA13">
        <v>5</v>
      </c>
      <c r="AC13">
        <v>5</v>
      </c>
      <c r="AD13">
        <v>1</v>
      </c>
      <c r="AE13">
        <v>3</v>
      </c>
      <c r="AF13" t="s">
        <v>122</v>
      </c>
      <c r="AG13" t="s">
        <v>123</v>
      </c>
      <c r="AH13">
        <v>1</v>
      </c>
      <c r="AI13">
        <v>0</v>
      </c>
      <c r="AJ13">
        <v>0</v>
      </c>
      <c r="AK13">
        <f t="shared" si="2"/>
        <v>5</v>
      </c>
      <c r="AL13">
        <v>0.48046297999999998</v>
      </c>
      <c r="AM13" s="4">
        <v>0.36</v>
      </c>
      <c r="AN13" s="4"/>
      <c r="AO13" s="4">
        <v>0.44</v>
      </c>
      <c r="AP13" s="4"/>
      <c r="AQ13" s="4"/>
      <c r="AR13" s="4"/>
      <c r="AS13" s="4"/>
      <c r="AT13" s="4"/>
      <c r="AU13" s="4"/>
      <c r="AV13" s="4">
        <v>0.37</v>
      </c>
      <c r="AW13" s="4">
        <v>0.44</v>
      </c>
      <c r="AX13" s="4"/>
      <c r="AY13" s="4">
        <v>0.37</v>
      </c>
      <c r="AZ13" s="4"/>
      <c r="BA13" s="4"/>
      <c r="BB13" s="4"/>
      <c r="BC13" s="4"/>
      <c r="BD13" s="4"/>
      <c r="BE13" s="4"/>
      <c r="BF13" s="4">
        <v>0.21</v>
      </c>
      <c r="BG13" s="4"/>
      <c r="BH13" s="4">
        <v>0.41</v>
      </c>
      <c r="BI13" s="4"/>
      <c r="BJ13" s="4"/>
      <c r="BK13" s="4"/>
      <c r="BL13">
        <v>1386</v>
      </c>
    </row>
    <row r="14" spans="1:64" x14ac:dyDescent="0.2">
      <c r="A14" t="s">
        <v>124</v>
      </c>
      <c r="B14" t="s">
        <v>125</v>
      </c>
      <c r="C14" t="s">
        <v>126</v>
      </c>
      <c r="D14" s="6" t="s">
        <v>127</v>
      </c>
      <c r="E14">
        <v>13</v>
      </c>
      <c r="F14">
        <v>13</v>
      </c>
      <c r="G14" t="s">
        <v>499</v>
      </c>
      <c r="H14">
        <v>2013</v>
      </c>
      <c r="I14">
        <v>1</v>
      </c>
      <c r="K14">
        <f t="shared" si="0"/>
        <v>37.5</v>
      </c>
      <c r="L14">
        <v>1</v>
      </c>
      <c r="M14" t="s">
        <v>128</v>
      </c>
      <c r="N14">
        <v>4</v>
      </c>
      <c r="O14" s="4">
        <v>15.05</v>
      </c>
      <c r="P14">
        <v>12</v>
      </c>
      <c r="Q14">
        <v>18</v>
      </c>
      <c r="R14">
        <v>147</v>
      </c>
      <c r="S14">
        <v>81</v>
      </c>
      <c r="T14">
        <v>228</v>
      </c>
      <c r="U14">
        <f t="shared" si="1"/>
        <v>64.473684210526315</v>
      </c>
      <c r="V14">
        <v>4</v>
      </c>
      <c r="W14">
        <v>6</v>
      </c>
      <c r="X14" t="s">
        <v>66</v>
      </c>
      <c r="Y14">
        <v>7</v>
      </c>
      <c r="Z14">
        <v>4</v>
      </c>
      <c r="AA14">
        <v>4</v>
      </c>
      <c r="AC14">
        <v>4</v>
      </c>
      <c r="AD14">
        <v>4</v>
      </c>
      <c r="AE14">
        <v>3</v>
      </c>
      <c r="AF14" t="s">
        <v>129</v>
      </c>
      <c r="AG14" t="s">
        <v>130</v>
      </c>
      <c r="AH14">
        <v>0</v>
      </c>
      <c r="AI14">
        <v>1</v>
      </c>
      <c r="AJ14">
        <v>0</v>
      </c>
      <c r="AK14">
        <f t="shared" si="2"/>
        <v>15</v>
      </c>
      <c r="AL14">
        <v>0.18030951000000001</v>
      </c>
      <c r="AM14" s="4">
        <f>AVERAGE(AT14:BK14)</f>
        <v>0.126</v>
      </c>
      <c r="AN14" s="4"/>
      <c r="AO14" s="4"/>
      <c r="AP14" s="4"/>
      <c r="AQ14" s="4"/>
      <c r="AR14" s="4"/>
      <c r="AS14" s="4"/>
      <c r="AT14" s="4">
        <v>0.16</v>
      </c>
      <c r="AU14" s="4">
        <v>-0.02</v>
      </c>
      <c r="AV14" s="4">
        <v>0.24</v>
      </c>
      <c r="AW14" s="4">
        <v>0.31</v>
      </c>
      <c r="AX14" s="4">
        <v>0.05</v>
      </c>
      <c r="AY14" s="4">
        <v>0.21</v>
      </c>
      <c r="AZ14" s="4"/>
      <c r="BA14" s="4">
        <v>0.11</v>
      </c>
      <c r="BB14" s="4">
        <v>0.15</v>
      </c>
      <c r="BC14" s="4">
        <v>0.02</v>
      </c>
      <c r="BD14" s="4">
        <v>0.21</v>
      </c>
      <c r="BE14" s="4"/>
      <c r="BF14" s="4">
        <v>7.0000000000000007E-2</v>
      </c>
      <c r="BG14" s="4"/>
      <c r="BH14" s="4">
        <v>0.19</v>
      </c>
      <c r="BI14" s="4">
        <v>0.11</v>
      </c>
      <c r="BJ14" s="4">
        <v>0.04</v>
      </c>
      <c r="BK14" s="4">
        <v>0.04</v>
      </c>
      <c r="BL14" s="5">
        <v>376</v>
      </c>
    </row>
    <row r="15" spans="1:64" x14ac:dyDescent="0.2">
      <c r="A15" t="s">
        <v>133</v>
      </c>
      <c r="B15" t="s">
        <v>134</v>
      </c>
      <c r="C15" t="s">
        <v>135</v>
      </c>
      <c r="D15" s="6" t="s">
        <v>136</v>
      </c>
      <c r="E15">
        <v>14</v>
      </c>
      <c r="F15">
        <v>15</v>
      </c>
      <c r="G15" t="s">
        <v>501</v>
      </c>
      <c r="H15">
        <v>2011</v>
      </c>
      <c r="I15">
        <v>1</v>
      </c>
      <c r="K15">
        <f t="shared" si="0"/>
        <v>37.5</v>
      </c>
      <c r="L15">
        <v>1</v>
      </c>
      <c r="M15" t="s">
        <v>137</v>
      </c>
      <c r="N15">
        <v>4</v>
      </c>
      <c r="O15" s="4">
        <v>14.7</v>
      </c>
      <c r="P15">
        <v>12</v>
      </c>
      <c r="Q15">
        <v>18</v>
      </c>
      <c r="R15">
        <v>84</v>
      </c>
      <c r="S15">
        <v>138</v>
      </c>
      <c r="T15">
        <v>222</v>
      </c>
      <c r="U15">
        <f t="shared" si="1"/>
        <v>37.837837837837839</v>
      </c>
      <c r="V15">
        <v>2</v>
      </c>
      <c r="W15">
        <v>6</v>
      </c>
      <c r="X15" t="s">
        <v>73</v>
      </c>
      <c r="Y15">
        <v>1</v>
      </c>
      <c r="AA15">
        <v>5</v>
      </c>
      <c r="AC15">
        <v>4</v>
      </c>
      <c r="AD15">
        <v>1</v>
      </c>
      <c r="AE15">
        <v>4</v>
      </c>
      <c r="AF15" t="s">
        <v>138</v>
      </c>
      <c r="AG15" t="s">
        <v>139</v>
      </c>
      <c r="AH15">
        <v>0</v>
      </c>
      <c r="AI15">
        <v>0</v>
      </c>
      <c r="AJ15">
        <v>0</v>
      </c>
      <c r="AK15">
        <f t="shared" si="2"/>
        <v>15</v>
      </c>
      <c r="AL15">
        <v>0.60389377</v>
      </c>
      <c r="AM15" s="4">
        <f t="shared" ref="AM15" si="3">AVERAGE(AT15:BK15)</f>
        <v>0.42199999999999993</v>
      </c>
      <c r="AN15" s="4"/>
      <c r="AO15" s="4"/>
      <c r="AP15" s="4"/>
      <c r="AQ15" s="4"/>
      <c r="AR15" s="4"/>
      <c r="AS15" s="4"/>
      <c r="AT15" s="4">
        <v>0.51</v>
      </c>
      <c r="AU15" s="4">
        <v>0.45</v>
      </c>
      <c r="AV15" s="4">
        <v>0.48</v>
      </c>
      <c r="AW15" s="4">
        <v>0.48</v>
      </c>
      <c r="AX15" s="4">
        <v>0.42</v>
      </c>
      <c r="AY15" s="4">
        <v>0.56000000000000005</v>
      </c>
      <c r="AZ15" s="4"/>
      <c r="BA15" s="4">
        <v>0.44</v>
      </c>
      <c r="BB15" s="4">
        <v>0.37</v>
      </c>
      <c r="BC15" s="4">
        <v>0.46</v>
      </c>
      <c r="BD15" s="4">
        <v>0.39</v>
      </c>
      <c r="BE15" s="4"/>
      <c r="BF15" s="4">
        <v>0.42</v>
      </c>
      <c r="BG15" s="4"/>
      <c r="BH15" s="4">
        <v>0.48</v>
      </c>
      <c r="BI15" s="4">
        <v>0.23</v>
      </c>
      <c r="BJ15" s="4">
        <v>0.27</v>
      </c>
      <c r="BK15" s="4">
        <v>0.37</v>
      </c>
      <c r="BL15" s="5">
        <v>475</v>
      </c>
    </row>
    <row r="16" spans="1:64" x14ac:dyDescent="0.2">
      <c r="A16" t="s">
        <v>153</v>
      </c>
      <c r="B16" t="s">
        <v>154</v>
      </c>
      <c r="C16" t="s">
        <v>155</v>
      </c>
      <c r="D16" s="6" t="s">
        <v>156</v>
      </c>
      <c r="E16">
        <v>15</v>
      </c>
      <c r="F16">
        <v>21</v>
      </c>
      <c r="G16" t="s">
        <v>507</v>
      </c>
      <c r="H16">
        <v>2018</v>
      </c>
      <c r="I16">
        <v>1</v>
      </c>
      <c r="K16">
        <f t="shared" si="0"/>
        <v>70.833333333333329</v>
      </c>
      <c r="L16">
        <v>1</v>
      </c>
      <c r="M16" t="s">
        <v>72</v>
      </c>
      <c r="N16">
        <v>3</v>
      </c>
      <c r="O16" s="4">
        <v>23.3</v>
      </c>
      <c r="R16">
        <v>0</v>
      </c>
      <c r="S16">
        <v>305</v>
      </c>
      <c r="T16">
        <v>305</v>
      </c>
      <c r="U16">
        <f t="shared" si="1"/>
        <v>0</v>
      </c>
      <c r="V16">
        <v>1</v>
      </c>
      <c r="W16">
        <v>2</v>
      </c>
      <c r="X16" t="s">
        <v>73</v>
      </c>
      <c r="Y16">
        <v>6</v>
      </c>
      <c r="Z16">
        <v>1</v>
      </c>
      <c r="AA16">
        <v>4</v>
      </c>
      <c r="AC16">
        <v>5</v>
      </c>
      <c r="AD16">
        <v>4</v>
      </c>
      <c r="AE16">
        <v>2</v>
      </c>
      <c r="AF16" t="s">
        <v>157</v>
      </c>
      <c r="AG16" t="s">
        <v>158</v>
      </c>
      <c r="AH16">
        <v>0</v>
      </c>
      <c r="AI16">
        <v>0</v>
      </c>
      <c r="AJ16">
        <v>0</v>
      </c>
      <c r="AK16">
        <f t="shared" si="2"/>
        <v>7</v>
      </c>
      <c r="AL16">
        <v>0.33159979000000001</v>
      </c>
      <c r="AM16" s="4">
        <f>AVERAGE(AT16:BK16)</f>
        <v>0.24142857142857141</v>
      </c>
      <c r="AN16" s="4"/>
      <c r="AO16" s="4"/>
      <c r="AP16" s="4"/>
      <c r="AQ16" s="4"/>
      <c r="AR16" s="4"/>
      <c r="AS16" s="4"/>
      <c r="AT16" s="4">
        <v>0.37</v>
      </c>
      <c r="AU16" s="4">
        <v>0.25</v>
      </c>
      <c r="AV16" s="4"/>
      <c r="AW16" s="4">
        <v>0.27</v>
      </c>
      <c r="AX16" s="4"/>
      <c r="AY16" s="4">
        <v>0.31</v>
      </c>
      <c r="AZ16" s="4"/>
      <c r="BA16" s="4"/>
      <c r="BB16" s="4"/>
      <c r="BC16" s="4"/>
      <c r="BD16" s="4"/>
      <c r="BE16" s="4"/>
      <c r="BF16" s="4">
        <v>0.25</v>
      </c>
      <c r="BG16" s="4"/>
      <c r="BH16" s="4"/>
      <c r="BI16" s="4">
        <v>0.06</v>
      </c>
      <c r="BJ16" s="4"/>
      <c r="BK16" s="4">
        <v>0.18</v>
      </c>
      <c r="BL16" s="5">
        <v>69</v>
      </c>
    </row>
    <row r="17" spans="1:64" x14ac:dyDescent="0.2">
      <c r="A17" t="s">
        <v>153</v>
      </c>
      <c r="B17" t="s">
        <v>161</v>
      </c>
      <c r="C17" t="s">
        <v>162</v>
      </c>
      <c r="D17" s="6" t="s">
        <v>163</v>
      </c>
      <c r="E17">
        <v>16</v>
      </c>
      <c r="F17">
        <v>23</v>
      </c>
      <c r="G17" t="s">
        <v>509</v>
      </c>
      <c r="H17">
        <v>2013</v>
      </c>
      <c r="I17">
        <v>1</v>
      </c>
      <c r="K17">
        <f t="shared" si="0"/>
        <v>87.5</v>
      </c>
      <c r="L17">
        <v>1</v>
      </c>
      <c r="M17" t="s">
        <v>72</v>
      </c>
      <c r="N17">
        <v>3</v>
      </c>
      <c r="O17" s="4">
        <v>19.14</v>
      </c>
      <c r="R17">
        <v>0</v>
      </c>
      <c r="S17">
        <v>409</v>
      </c>
      <c r="T17">
        <v>409</v>
      </c>
      <c r="U17">
        <f t="shared" si="1"/>
        <v>0</v>
      </c>
      <c r="V17">
        <v>1</v>
      </c>
      <c r="W17">
        <v>2</v>
      </c>
      <c r="X17" t="s">
        <v>73</v>
      </c>
      <c r="Y17">
        <v>1</v>
      </c>
      <c r="AA17">
        <v>6</v>
      </c>
      <c r="AC17">
        <v>6</v>
      </c>
      <c r="AD17">
        <v>4</v>
      </c>
      <c r="AE17">
        <v>2</v>
      </c>
      <c r="AF17" t="s">
        <v>157</v>
      </c>
      <c r="AG17" t="s">
        <v>164</v>
      </c>
      <c r="AH17">
        <v>0</v>
      </c>
      <c r="AI17">
        <v>0</v>
      </c>
      <c r="AJ17">
        <v>1</v>
      </c>
      <c r="AK17">
        <f>COUNT(AO17:AS17)</f>
        <v>3</v>
      </c>
      <c r="AL17">
        <v>0.24270920000000001</v>
      </c>
      <c r="AM17" s="4">
        <f>AVERAGE(AO17:AQ17)</f>
        <v>0.19333333333333336</v>
      </c>
      <c r="AN17" s="4"/>
      <c r="AO17" s="4">
        <v>0.23</v>
      </c>
      <c r="AP17" s="4">
        <v>0.23</v>
      </c>
      <c r="AQ17" s="4">
        <v>0.12</v>
      </c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5">
        <v>416</v>
      </c>
    </row>
    <row r="18" spans="1:64" x14ac:dyDescent="0.2">
      <c r="A18" t="s">
        <v>166</v>
      </c>
      <c r="B18" t="s">
        <v>167</v>
      </c>
      <c r="C18" t="s">
        <v>168</v>
      </c>
      <c r="D18" s="6" t="s">
        <v>169</v>
      </c>
      <c r="E18">
        <v>17</v>
      </c>
      <c r="F18">
        <v>25</v>
      </c>
      <c r="G18" t="s">
        <v>511</v>
      </c>
      <c r="H18">
        <v>2007</v>
      </c>
      <c r="I18">
        <v>1</v>
      </c>
      <c r="K18">
        <f t="shared" si="0"/>
        <v>91.666666666666671</v>
      </c>
      <c r="L18">
        <v>1</v>
      </c>
      <c r="M18" t="s">
        <v>92</v>
      </c>
      <c r="N18">
        <v>4</v>
      </c>
      <c r="O18" s="4">
        <v>39.229999999999997</v>
      </c>
      <c r="R18">
        <v>0</v>
      </c>
      <c r="S18">
        <v>298</v>
      </c>
      <c r="T18">
        <v>298</v>
      </c>
      <c r="U18">
        <f t="shared" si="1"/>
        <v>0</v>
      </c>
      <c r="V18">
        <v>1</v>
      </c>
      <c r="W18">
        <v>5</v>
      </c>
      <c r="X18" t="s">
        <v>66</v>
      </c>
      <c r="Y18">
        <v>7</v>
      </c>
      <c r="AA18">
        <v>6</v>
      </c>
      <c r="AC18">
        <v>6</v>
      </c>
      <c r="AD18">
        <v>4</v>
      </c>
      <c r="AE18">
        <v>2</v>
      </c>
      <c r="AF18" t="s">
        <v>170</v>
      </c>
      <c r="AG18" t="s">
        <v>164</v>
      </c>
      <c r="AH18">
        <v>0</v>
      </c>
      <c r="AI18">
        <v>1</v>
      </c>
      <c r="AJ18">
        <v>1</v>
      </c>
      <c r="AK18">
        <f t="shared" ref="AK18" si="4">COUNT(AO18:AS18)</f>
        <v>2</v>
      </c>
      <c r="AL18">
        <v>0.45188376000000002</v>
      </c>
      <c r="AM18" s="4">
        <f>AVERAGE(AO18:AP18)</f>
        <v>0.38500000000000001</v>
      </c>
      <c r="AN18" s="4"/>
      <c r="AO18" s="4">
        <v>0.44</v>
      </c>
      <c r="AP18" s="4">
        <v>0.33</v>
      </c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5">
        <v>374</v>
      </c>
    </row>
    <row r="19" spans="1:64" x14ac:dyDescent="0.2">
      <c r="A19" t="s">
        <v>174</v>
      </c>
      <c r="B19" t="s">
        <v>175</v>
      </c>
      <c r="C19" t="s">
        <v>176</v>
      </c>
      <c r="D19" s="6" t="s">
        <v>177</v>
      </c>
      <c r="E19">
        <v>18</v>
      </c>
      <c r="F19">
        <v>27</v>
      </c>
      <c r="G19" t="s">
        <v>513</v>
      </c>
      <c r="H19">
        <v>2016</v>
      </c>
      <c r="I19">
        <v>1</v>
      </c>
      <c r="K19">
        <f t="shared" si="0"/>
        <v>95.833333333333329</v>
      </c>
      <c r="L19">
        <v>1</v>
      </c>
      <c r="M19" t="s">
        <v>72</v>
      </c>
      <c r="N19">
        <v>3</v>
      </c>
      <c r="O19" s="4">
        <v>36.36</v>
      </c>
      <c r="P19">
        <v>18</v>
      </c>
      <c r="Q19">
        <v>60</v>
      </c>
      <c r="R19">
        <v>0</v>
      </c>
      <c r="S19">
        <v>83</v>
      </c>
      <c r="T19">
        <v>83</v>
      </c>
      <c r="U19">
        <v>50</v>
      </c>
      <c r="V19">
        <v>1</v>
      </c>
      <c r="W19">
        <v>1</v>
      </c>
      <c r="X19" t="s">
        <v>66</v>
      </c>
      <c r="Y19">
        <v>7</v>
      </c>
      <c r="AA19">
        <v>4</v>
      </c>
      <c r="AC19">
        <v>5</v>
      </c>
      <c r="AD19">
        <v>5</v>
      </c>
      <c r="AE19">
        <v>2</v>
      </c>
      <c r="AF19" t="s">
        <v>178</v>
      </c>
      <c r="AG19" t="s">
        <v>164</v>
      </c>
      <c r="AH19">
        <v>0</v>
      </c>
      <c r="AI19">
        <v>0</v>
      </c>
      <c r="AJ19">
        <v>1</v>
      </c>
      <c r="AK19">
        <v>1</v>
      </c>
      <c r="AL19">
        <v>0.38</v>
      </c>
      <c r="AM19" s="4">
        <v>0.38</v>
      </c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>
        <v>0.38</v>
      </c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5">
        <v>537</v>
      </c>
    </row>
    <row r="20" spans="1:64" x14ac:dyDescent="0.2">
      <c r="A20" t="s">
        <v>181</v>
      </c>
      <c r="B20" t="s">
        <v>182</v>
      </c>
      <c r="C20" t="s">
        <v>183</v>
      </c>
      <c r="D20" s="6" t="s">
        <v>184</v>
      </c>
      <c r="E20">
        <v>19</v>
      </c>
      <c r="F20">
        <v>29</v>
      </c>
      <c r="G20" t="s">
        <v>515</v>
      </c>
      <c r="H20">
        <v>2013</v>
      </c>
      <c r="I20">
        <v>1</v>
      </c>
      <c r="K20">
        <f t="shared" si="0"/>
        <v>95.833333333333329</v>
      </c>
      <c r="L20">
        <v>1</v>
      </c>
      <c r="M20" t="s">
        <v>72</v>
      </c>
      <c r="N20">
        <v>3</v>
      </c>
      <c r="O20" s="4">
        <v>33.54</v>
      </c>
      <c r="R20">
        <v>232</v>
      </c>
      <c r="S20">
        <v>0</v>
      </c>
      <c r="T20">
        <v>232</v>
      </c>
      <c r="U20">
        <f t="shared" ref="U20:U26" si="5">R20/T20*100</f>
        <v>100</v>
      </c>
      <c r="V20">
        <v>5</v>
      </c>
      <c r="W20">
        <v>4</v>
      </c>
      <c r="X20" t="s">
        <v>73</v>
      </c>
      <c r="Y20">
        <v>6</v>
      </c>
      <c r="AA20">
        <v>6</v>
      </c>
      <c r="AC20">
        <v>6</v>
      </c>
      <c r="AD20">
        <v>5</v>
      </c>
      <c r="AE20">
        <v>2</v>
      </c>
      <c r="AF20" t="s">
        <v>178</v>
      </c>
      <c r="AG20" t="s">
        <v>164</v>
      </c>
      <c r="AH20">
        <v>0</v>
      </c>
      <c r="AI20">
        <v>1</v>
      </c>
      <c r="AJ20">
        <v>1</v>
      </c>
      <c r="AK20">
        <f>COUNT(AO20:AS20)</f>
        <v>1</v>
      </c>
      <c r="AL20">
        <v>0.13</v>
      </c>
      <c r="AM20" s="4">
        <f>AVERAGE(AP20)</f>
        <v>0.13</v>
      </c>
      <c r="AN20" s="4"/>
      <c r="AO20" s="4"/>
      <c r="AP20" s="4">
        <v>0.13</v>
      </c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5">
        <v>583</v>
      </c>
    </row>
    <row r="21" spans="1:64" x14ac:dyDescent="0.2">
      <c r="A21" t="s">
        <v>188</v>
      </c>
      <c r="B21" t="s">
        <v>189</v>
      </c>
      <c r="C21" t="s">
        <v>135</v>
      </c>
      <c r="D21" s="6" t="s">
        <v>190</v>
      </c>
      <c r="E21">
        <v>20</v>
      </c>
      <c r="F21">
        <v>31</v>
      </c>
      <c r="G21" t="s">
        <v>567</v>
      </c>
      <c r="H21" s="6" t="s">
        <v>592</v>
      </c>
      <c r="I21">
        <v>1</v>
      </c>
      <c r="K21">
        <f t="shared" si="0"/>
        <v>91.666666666666671</v>
      </c>
      <c r="L21">
        <v>2</v>
      </c>
      <c r="M21" t="s">
        <v>92</v>
      </c>
      <c r="N21">
        <v>4</v>
      </c>
      <c r="O21" s="4">
        <v>13.77</v>
      </c>
      <c r="P21">
        <v>12</v>
      </c>
      <c r="Q21">
        <v>18</v>
      </c>
      <c r="R21">
        <v>409</v>
      </c>
      <c r="S21">
        <v>452</v>
      </c>
      <c r="T21">
        <v>867</v>
      </c>
      <c r="U21">
        <f t="shared" si="5"/>
        <v>47.174163783160324</v>
      </c>
      <c r="V21">
        <v>2</v>
      </c>
      <c r="W21">
        <v>6</v>
      </c>
      <c r="X21" t="s">
        <v>66</v>
      </c>
      <c r="Y21">
        <v>7</v>
      </c>
      <c r="Z21">
        <v>4</v>
      </c>
      <c r="AA21">
        <v>6</v>
      </c>
      <c r="AC21">
        <v>6</v>
      </c>
      <c r="AD21">
        <v>5</v>
      </c>
      <c r="AE21">
        <v>2</v>
      </c>
      <c r="AF21" t="s">
        <v>191</v>
      </c>
      <c r="AG21" t="s">
        <v>192</v>
      </c>
      <c r="AH21">
        <v>0</v>
      </c>
      <c r="AI21">
        <v>0</v>
      </c>
      <c r="AJ21">
        <v>1</v>
      </c>
      <c r="AK21">
        <f t="shared" ref="AK21" si="6">COUNT(AO21:AS21)</f>
        <v>2</v>
      </c>
      <c r="AL21">
        <v>0.26408790999999998</v>
      </c>
      <c r="AM21" s="4">
        <f>AVERAGE(AO21:AS21)</f>
        <v>0.22500000000000001</v>
      </c>
      <c r="AN21" s="4"/>
      <c r="AO21" s="4">
        <v>0.22</v>
      </c>
      <c r="AP21" s="4"/>
      <c r="AQ21" s="4"/>
      <c r="AR21" s="4"/>
      <c r="AS21" s="4">
        <v>0.23</v>
      </c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5">
        <v>70</v>
      </c>
    </row>
    <row r="22" spans="1:64" x14ac:dyDescent="0.2">
      <c r="A22" t="s">
        <v>195</v>
      </c>
      <c r="B22" t="s">
        <v>196</v>
      </c>
      <c r="C22" t="s">
        <v>135</v>
      </c>
      <c r="D22" s="6" t="s">
        <v>197</v>
      </c>
      <c r="E22">
        <v>21</v>
      </c>
      <c r="F22">
        <v>33</v>
      </c>
      <c r="G22" t="s">
        <v>517</v>
      </c>
      <c r="H22">
        <v>2015</v>
      </c>
      <c r="I22">
        <v>1</v>
      </c>
      <c r="K22">
        <f t="shared" si="0"/>
        <v>91.666666666666671</v>
      </c>
      <c r="L22">
        <v>2</v>
      </c>
      <c r="M22" t="s">
        <v>92</v>
      </c>
      <c r="N22">
        <v>4</v>
      </c>
      <c r="O22" s="4">
        <v>14.17</v>
      </c>
      <c r="P22">
        <v>12</v>
      </c>
      <c r="Q22">
        <v>17</v>
      </c>
      <c r="R22">
        <v>293</v>
      </c>
      <c r="S22">
        <v>298</v>
      </c>
      <c r="T22">
        <v>591</v>
      </c>
      <c r="U22">
        <f t="shared" si="5"/>
        <v>49.57698815566836</v>
      </c>
      <c r="V22">
        <v>2</v>
      </c>
      <c r="W22">
        <v>6</v>
      </c>
      <c r="X22" t="s">
        <v>66</v>
      </c>
      <c r="Y22">
        <v>7</v>
      </c>
      <c r="Z22">
        <v>4</v>
      </c>
      <c r="AA22">
        <v>4</v>
      </c>
      <c r="AC22">
        <v>5</v>
      </c>
      <c r="AD22">
        <v>2</v>
      </c>
      <c r="AE22">
        <v>4</v>
      </c>
      <c r="AF22" t="s">
        <v>198</v>
      </c>
      <c r="AG22" t="s">
        <v>199</v>
      </c>
      <c r="AH22">
        <v>0</v>
      </c>
      <c r="AI22">
        <v>0</v>
      </c>
      <c r="AJ22">
        <v>0</v>
      </c>
      <c r="AK22">
        <f t="shared" ref="AK22:AK23" si="7">COUNT(AT22:BK22)</f>
        <v>1</v>
      </c>
      <c r="AL22">
        <v>0.17</v>
      </c>
      <c r="AM22" s="4">
        <f t="shared" ref="AM22" si="8">AVERAGE(AT22:BK22)</f>
        <v>0.17</v>
      </c>
      <c r="AN22" s="4"/>
      <c r="AO22" s="4">
        <v>0.25</v>
      </c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>
        <v>0.17</v>
      </c>
      <c r="BL22" s="5">
        <v>669</v>
      </c>
    </row>
    <row r="23" spans="1:64" x14ac:dyDescent="0.2">
      <c r="A23" t="s">
        <v>219</v>
      </c>
      <c r="B23" t="s">
        <v>220</v>
      </c>
      <c r="C23" t="s">
        <v>221</v>
      </c>
      <c r="D23" s="6" t="s">
        <v>460</v>
      </c>
      <c r="E23">
        <v>22</v>
      </c>
      <c r="F23">
        <v>41</v>
      </c>
      <c r="G23" t="s">
        <v>525</v>
      </c>
      <c r="H23">
        <v>2018</v>
      </c>
      <c r="I23">
        <v>1</v>
      </c>
      <c r="K23">
        <f t="shared" si="0"/>
        <v>95.833333333333329</v>
      </c>
      <c r="L23">
        <v>1</v>
      </c>
      <c r="M23" t="s">
        <v>87</v>
      </c>
      <c r="N23">
        <v>1</v>
      </c>
      <c r="O23" s="4">
        <v>34.700000000000003</v>
      </c>
      <c r="P23">
        <v>21</v>
      </c>
      <c r="Q23">
        <v>59</v>
      </c>
      <c r="R23">
        <v>0</v>
      </c>
      <c r="S23">
        <v>123</v>
      </c>
      <c r="T23">
        <v>246</v>
      </c>
      <c r="U23">
        <f t="shared" si="5"/>
        <v>0</v>
      </c>
      <c r="V23">
        <v>1</v>
      </c>
      <c r="W23">
        <v>1</v>
      </c>
      <c r="X23" t="s">
        <v>66</v>
      </c>
      <c r="Y23">
        <v>7</v>
      </c>
      <c r="Z23">
        <v>4</v>
      </c>
      <c r="AA23">
        <v>4</v>
      </c>
      <c r="AC23">
        <v>5</v>
      </c>
      <c r="AD23">
        <v>3</v>
      </c>
      <c r="AE23">
        <v>2</v>
      </c>
      <c r="AF23" t="s">
        <v>223</v>
      </c>
      <c r="AG23" t="s">
        <v>224</v>
      </c>
      <c r="AH23">
        <v>0</v>
      </c>
      <c r="AI23">
        <v>1</v>
      </c>
      <c r="AJ23">
        <v>0</v>
      </c>
      <c r="AK23">
        <f t="shared" si="7"/>
        <v>1</v>
      </c>
      <c r="AL23">
        <v>0.11</v>
      </c>
      <c r="AM23" s="4">
        <f>AVERAGE(AT23:BK23)</f>
        <v>0.11</v>
      </c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>
        <v>0.11</v>
      </c>
      <c r="BG23" s="4"/>
      <c r="BH23" s="4"/>
      <c r="BI23" s="4"/>
      <c r="BJ23" s="4"/>
      <c r="BK23" s="4"/>
      <c r="BL23" s="5">
        <v>7</v>
      </c>
    </row>
    <row r="24" spans="1:64" s="9" customFormat="1" x14ac:dyDescent="0.2">
      <c r="A24" s="9" t="s">
        <v>232</v>
      </c>
      <c r="B24" s="9" t="s">
        <v>233</v>
      </c>
      <c r="C24" s="9" t="s">
        <v>234</v>
      </c>
      <c r="D24" s="22">
        <v>30</v>
      </c>
      <c r="E24" s="9">
        <v>23</v>
      </c>
      <c r="F24" s="9">
        <v>46</v>
      </c>
      <c r="G24" s="9" t="s">
        <v>530</v>
      </c>
      <c r="H24" s="9">
        <v>2019</v>
      </c>
      <c r="I24" s="9">
        <v>1</v>
      </c>
      <c r="K24" s="9">
        <f t="shared" si="0"/>
        <v>20.833333333333343</v>
      </c>
      <c r="L24" s="9">
        <v>1</v>
      </c>
      <c r="M24" s="9" t="s">
        <v>87</v>
      </c>
      <c r="N24" s="9">
        <v>1</v>
      </c>
      <c r="O24" s="23">
        <v>34.659999999999997</v>
      </c>
      <c r="P24" s="9">
        <v>18</v>
      </c>
      <c r="Q24" s="9">
        <v>88</v>
      </c>
      <c r="R24" s="9">
        <v>32</v>
      </c>
      <c r="S24" s="9">
        <v>85</v>
      </c>
      <c r="T24" s="9">
        <v>117</v>
      </c>
      <c r="U24" s="9">
        <f t="shared" si="5"/>
        <v>27.350427350427353</v>
      </c>
      <c r="V24" s="9">
        <v>2</v>
      </c>
      <c r="W24" s="9">
        <v>2</v>
      </c>
      <c r="X24" s="9" t="s">
        <v>73</v>
      </c>
      <c r="Y24" s="9">
        <v>7</v>
      </c>
      <c r="AA24" s="9">
        <v>3</v>
      </c>
      <c r="AB24" s="9" t="s">
        <v>235</v>
      </c>
      <c r="AC24" s="9">
        <v>2</v>
      </c>
      <c r="AD24" s="9">
        <v>1</v>
      </c>
      <c r="AE24" s="9">
        <v>1</v>
      </c>
      <c r="AF24" s="9" t="s">
        <v>67</v>
      </c>
      <c r="AG24" s="9" t="s">
        <v>68</v>
      </c>
      <c r="AH24" s="9">
        <v>0</v>
      </c>
      <c r="AI24" s="9">
        <v>0</v>
      </c>
      <c r="AJ24" s="9">
        <v>0</v>
      </c>
      <c r="AK24" s="9">
        <v>18</v>
      </c>
      <c r="AL24" s="9">
        <v>0.73073918000000004</v>
      </c>
      <c r="AM24" s="9">
        <v>0.60399999999999998</v>
      </c>
      <c r="AN24" s="9">
        <v>0.60399999999999998</v>
      </c>
      <c r="AT24" s="9">
        <v>0.64700000000000002</v>
      </c>
      <c r="AU24" s="9">
        <v>0.63400000000000001</v>
      </c>
      <c r="AV24" s="9">
        <v>0.621</v>
      </c>
      <c r="AW24" s="9">
        <v>0.59899999999999998</v>
      </c>
      <c r="AX24" s="9">
        <v>0.59899999999999998</v>
      </c>
      <c r="AY24" s="9">
        <v>0.58799999999999997</v>
      </c>
      <c r="AZ24" s="9">
        <v>0.57399999999999995</v>
      </c>
      <c r="BA24" s="9">
        <v>0.56699999999999995</v>
      </c>
      <c r="BB24" s="9">
        <v>0.55700000000000005</v>
      </c>
      <c r="BC24" s="9">
        <v>0.55000000000000004</v>
      </c>
      <c r="BD24" s="9">
        <v>0.53600000000000003</v>
      </c>
      <c r="BE24" s="9">
        <v>0.47899999999999998</v>
      </c>
      <c r="BF24" s="9">
        <v>0.47499999999999998</v>
      </c>
      <c r="BG24" s="9">
        <v>0.46100000000000002</v>
      </c>
      <c r="BH24" s="9">
        <v>0.42199999999999999</v>
      </c>
      <c r="BI24" s="9">
        <v>0.32900000000000001</v>
      </c>
      <c r="BJ24" s="9">
        <v>0.26</v>
      </c>
      <c r="BK24" s="9">
        <v>0.23599999999999999</v>
      </c>
      <c r="BL24" s="9">
        <v>7</v>
      </c>
    </row>
    <row r="25" spans="1:64" s="9" customFormat="1" x14ac:dyDescent="0.2">
      <c r="A25" s="9" t="s">
        <v>171</v>
      </c>
      <c r="B25" s="9" t="s">
        <v>236</v>
      </c>
      <c r="C25" s="9" t="s">
        <v>237</v>
      </c>
      <c r="D25" s="22" t="s">
        <v>222</v>
      </c>
      <c r="E25" s="9">
        <v>24</v>
      </c>
      <c r="F25" s="9">
        <v>47</v>
      </c>
      <c r="G25" s="9" t="s">
        <v>531</v>
      </c>
      <c r="H25" s="9">
        <v>2017</v>
      </c>
      <c r="I25" s="9">
        <v>0</v>
      </c>
      <c r="K25" s="9">
        <f t="shared" si="0"/>
        <v>91.666666666666671</v>
      </c>
      <c r="L25" s="9">
        <v>1</v>
      </c>
      <c r="M25" s="9" t="s">
        <v>72</v>
      </c>
      <c r="N25" s="9">
        <v>3</v>
      </c>
      <c r="O25" s="23">
        <v>20.51</v>
      </c>
      <c r="R25" s="9">
        <v>160</v>
      </c>
      <c r="S25" s="9">
        <v>189</v>
      </c>
      <c r="T25" s="9">
        <v>349</v>
      </c>
      <c r="U25" s="9">
        <f t="shared" si="5"/>
        <v>45.845272206303726</v>
      </c>
      <c r="V25" s="9">
        <v>2</v>
      </c>
      <c r="W25" s="9">
        <v>2</v>
      </c>
      <c r="X25" s="9" t="s">
        <v>73</v>
      </c>
      <c r="Y25" s="9">
        <v>1</v>
      </c>
      <c r="Z25" s="9">
        <v>2</v>
      </c>
      <c r="AA25" s="9">
        <v>6</v>
      </c>
      <c r="AC25" s="9">
        <v>6</v>
      </c>
      <c r="AD25" s="9">
        <v>2</v>
      </c>
      <c r="AE25" s="9">
        <v>1</v>
      </c>
      <c r="AF25" s="9" t="s">
        <v>83</v>
      </c>
      <c r="AG25" s="9" t="s">
        <v>238</v>
      </c>
      <c r="AH25" s="9">
        <v>0</v>
      </c>
      <c r="AI25" s="9">
        <v>1</v>
      </c>
      <c r="AJ25" s="9">
        <v>1</v>
      </c>
      <c r="AK25" s="9">
        <v>2</v>
      </c>
      <c r="AL25" s="9">
        <v>0.40200048999999999</v>
      </c>
      <c r="AM25" s="9">
        <f>AVERAGE(AO25:AP25)</f>
        <v>0.34250000000000003</v>
      </c>
      <c r="AO25" s="9">
        <v>0.27600000000000002</v>
      </c>
      <c r="AP25" s="9">
        <v>0.40899999999999997</v>
      </c>
      <c r="BL25" s="9">
        <v>60</v>
      </c>
    </row>
    <row r="26" spans="1:64" s="9" customFormat="1" x14ac:dyDescent="0.2">
      <c r="A26" s="9" t="s">
        <v>242</v>
      </c>
      <c r="B26" s="9" t="s">
        <v>243</v>
      </c>
      <c r="C26" s="9" t="s">
        <v>244</v>
      </c>
      <c r="D26" s="22" t="s">
        <v>464</v>
      </c>
      <c r="E26" s="9">
        <v>25</v>
      </c>
      <c r="F26" s="9">
        <v>50</v>
      </c>
      <c r="G26" s="9" t="s">
        <v>535</v>
      </c>
      <c r="H26" s="9">
        <v>2014</v>
      </c>
      <c r="I26" s="9">
        <v>0</v>
      </c>
      <c r="K26" s="9">
        <f t="shared" si="0"/>
        <v>54.166666666666671</v>
      </c>
      <c r="L26" s="9">
        <v>1</v>
      </c>
      <c r="M26" s="9" t="s">
        <v>72</v>
      </c>
      <c r="N26" s="9">
        <v>3</v>
      </c>
      <c r="R26" s="9">
        <v>38</v>
      </c>
      <c r="S26" s="9">
        <v>98</v>
      </c>
      <c r="T26" s="9">
        <v>137</v>
      </c>
      <c r="U26" s="9">
        <f t="shared" si="5"/>
        <v>27.737226277372262</v>
      </c>
      <c r="V26" s="9">
        <v>2</v>
      </c>
      <c r="W26" s="9">
        <v>2</v>
      </c>
      <c r="X26" s="9" t="s">
        <v>66</v>
      </c>
      <c r="Y26" s="9">
        <v>7</v>
      </c>
      <c r="AA26" s="9">
        <v>4</v>
      </c>
      <c r="AC26" s="9">
        <v>5</v>
      </c>
      <c r="AD26" s="9">
        <v>1</v>
      </c>
      <c r="AE26" s="9">
        <v>1</v>
      </c>
      <c r="AF26" s="9" t="s">
        <v>245</v>
      </c>
      <c r="AG26" s="9" t="s">
        <v>246</v>
      </c>
      <c r="AH26" s="9">
        <v>0</v>
      </c>
      <c r="AI26" s="9">
        <v>0</v>
      </c>
      <c r="AJ26" s="9">
        <v>0</v>
      </c>
      <c r="AK26" s="9">
        <v>11</v>
      </c>
      <c r="AL26" s="9">
        <v>0.46080674999999999</v>
      </c>
      <c r="AM26" s="9">
        <f>AVERAGE(AT26:BK26)</f>
        <v>0.32636363636363641</v>
      </c>
      <c r="AT26" s="9">
        <v>0.26</v>
      </c>
      <c r="AV26" s="9">
        <v>0.32</v>
      </c>
      <c r="AW26" s="9">
        <v>0.31</v>
      </c>
      <c r="AX26" s="9">
        <v>0.25</v>
      </c>
      <c r="AY26" s="9">
        <v>0.32</v>
      </c>
      <c r="AZ26" s="9">
        <v>0.42</v>
      </c>
      <c r="BA26" s="9">
        <v>0.45</v>
      </c>
      <c r="BB26" s="9">
        <v>0.4</v>
      </c>
      <c r="BE26" s="9">
        <v>0.27</v>
      </c>
      <c r="BF26" s="9">
        <v>0.28000000000000003</v>
      </c>
      <c r="BH26" s="9">
        <v>0.31</v>
      </c>
      <c r="BL26" s="9">
        <v>30</v>
      </c>
    </row>
    <row r="27" spans="1:64" s="9" customFormat="1" x14ac:dyDescent="0.2">
      <c r="A27" s="9" t="s">
        <v>250</v>
      </c>
      <c r="B27" s="9" t="s">
        <v>251</v>
      </c>
      <c r="C27" s="9" t="s">
        <v>252</v>
      </c>
      <c r="D27" s="22">
        <v>35</v>
      </c>
      <c r="E27" s="9">
        <v>26</v>
      </c>
      <c r="F27" s="9">
        <v>53</v>
      </c>
      <c r="G27" s="9" t="s">
        <v>537</v>
      </c>
      <c r="H27" s="9">
        <v>2015</v>
      </c>
      <c r="I27" s="9">
        <v>1</v>
      </c>
      <c r="K27" s="9">
        <f t="shared" si="0"/>
        <v>79.166666666666657</v>
      </c>
      <c r="L27" s="9">
        <v>1</v>
      </c>
      <c r="M27" s="9" t="s">
        <v>253</v>
      </c>
      <c r="N27" s="9">
        <v>4</v>
      </c>
      <c r="O27" s="9">
        <v>23.93</v>
      </c>
      <c r="P27" s="9">
        <v>18</v>
      </c>
      <c r="Q27" s="9">
        <v>36</v>
      </c>
      <c r="R27" s="9">
        <v>254</v>
      </c>
      <c r="S27" s="9">
        <v>207</v>
      </c>
      <c r="T27" s="9">
        <v>461</v>
      </c>
      <c r="U27" s="9">
        <f>R27/T27*100</f>
        <v>55.097613882863342</v>
      </c>
      <c r="V27" s="9">
        <v>4</v>
      </c>
      <c r="W27" s="9">
        <v>2</v>
      </c>
      <c r="X27" s="9" t="s">
        <v>66</v>
      </c>
      <c r="Y27" s="9">
        <v>7</v>
      </c>
      <c r="AA27" s="9">
        <v>7</v>
      </c>
      <c r="AC27" s="9">
        <v>3</v>
      </c>
      <c r="AD27" s="9">
        <v>1</v>
      </c>
      <c r="AE27" s="9">
        <v>2</v>
      </c>
      <c r="AF27" s="9" t="s">
        <v>254</v>
      </c>
      <c r="AG27" s="9" t="s">
        <v>255</v>
      </c>
      <c r="AH27" s="9">
        <v>0</v>
      </c>
      <c r="AI27" s="9">
        <v>0</v>
      </c>
      <c r="AJ27" s="9">
        <v>1</v>
      </c>
      <c r="AK27" s="9">
        <v>5</v>
      </c>
      <c r="AL27" s="9">
        <v>0.34566641999999997</v>
      </c>
      <c r="AM27" s="9">
        <f>AVERAGE(AO27:AS27)</f>
        <v>0.25900000000000001</v>
      </c>
      <c r="AO27" s="9">
        <v>0.18</v>
      </c>
      <c r="AP27" s="9">
        <v>0.26500000000000001</v>
      </c>
      <c r="AQ27" s="9">
        <v>0.31900000000000001</v>
      </c>
      <c r="AR27" s="9">
        <v>0.32200000000000001</v>
      </c>
      <c r="AS27" s="9">
        <v>0.20899999999999999</v>
      </c>
      <c r="BL27" s="9">
        <v>4</v>
      </c>
    </row>
    <row r="28" spans="1:64" s="9" customFormat="1" x14ac:dyDescent="0.2">
      <c r="A28" s="9" t="s">
        <v>256</v>
      </c>
      <c r="B28" s="9" t="s">
        <v>257</v>
      </c>
      <c r="C28" s="9" t="s">
        <v>258</v>
      </c>
      <c r="D28" s="22">
        <v>36</v>
      </c>
      <c r="E28" s="9">
        <v>27</v>
      </c>
      <c r="F28" s="9">
        <v>54</v>
      </c>
      <c r="G28" s="9" t="s">
        <v>538</v>
      </c>
      <c r="H28" s="9">
        <v>2010</v>
      </c>
      <c r="I28" s="9">
        <v>1</v>
      </c>
      <c r="K28" s="9">
        <f t="shared" si="0"/>
        <v>91.666666666666671</v>
      </c>
      <c r="L28" s="9">
        <v>1</v>
      </c>
      <c r="M28" s="9" t="s">
        <v>92</v>
      </c>
      <c r="N28" s="9">
        <v>4</v>
      </c>
      <c r="O28" s="9">
        <v>14.2</v>
      </c>
      <c r="P28" s="9">
        <v>12</v>
      </c>
      <c r="Q28" s="9">
        <v>16</v>
      </c>
      <c r="R28" s="9">
        <v>580</v>
      </c>
      <c r="S28" s="9">
        <v>638</v>
      </c>
      <c r="T28" s="9">
        <v>1371</v>
      </c>
      <c r="U28" s="9">
        <f>R28/T28*100</f>
        <v>42.304886943836614</v>
      </c>
      <c r="V28" s="9">
        <v>2</v>
      </c>
      <c r="W28" s="9">
        <v>6</v>
      </c>
      <c r="X28" s="9" t="s">
        <v>66</v>
      </c>
      <c r="Y28" s="9">
        <v>7</v>
      </c>
      <c r="Z28" s="9">
        <v>4</v>
      </c>
      <c r="AA28" s="9">
        <v>4</v>
      </c>
      <c r="AC28" s="9">
        <v>5</v>
      </c>
      <c r="AD28" s="9">
        <v>2</v>
      </c>
      <c r="AE28" s="9">
        <v>1</v>
      </c>
      <c r="AF28" s="9" t="s">
        <v>259</v>
      </c>
      <c r="AG28" s="9" t="s">
        <v>260</v>
      </c>
      <c r="AH28" s="9">
        <v>0</v>
      </c>
      <c r="AI28" s="9">
        <v>0</v>
      </c>
      <c r="AJ28" s="9">
        <v>0</v>
      </c>
      <c r="AK28" s="9">
        <v>2</v>
      </c>
      <c r="AL28" s="9">
        <v>0.39124134999999999</v>
      </c>
      <c r="AM28" s="9">
        <f>AVERAGE(AY28, BK28)</f>
        <v>0.33333333333333337</v>
      </c>
      <c r="AY28" s="9">
        <f>AVERAGE(0.3, 0.22, 0.25, 0.35, 0.27, 0.32, 0.24, 0.2, 0.24)</f>
        <v>0.2655555555555556</v>
      </c>
      <c r="BK28" s="9">
        <f>AVERAGE(0.44, 0.41, 0.44, 0.39, 0.35, 0.37, 0.41, 0.4, 0.4)</f>
        <v>0.40111111111111114</v>
      </c>
      <c r="BL28" s="9">
        <v>195</v>
      </c>
    </row>
    <row r="29" spans="1:64" s="26" customFormat="1" x14ac:dyDescent="0.2">
      <c r="A29" s="26" t="s">
        <v>261</v>
      </c>
      <c r="B29" s="26" t="s">
        <v>262</v>
      </c>
      <c r="C29" s="26" t="s">
        <v>258</v>
      </c>
      <c r="D29" s="27" t="s">
        <v>467</v>
      </c>
      <c r="E29" s="26">
        <v>28</v>
      </c>
      <c r="F29" s="26">
        <v>55</v>
      </c>
      <c r="G29" s="26" t="s">
        <v>539</v>
      </c>
      <c r="H29" s="26">
        <v>2012</v>
      </c>
      <c r="I29" s="26">
        <v>1</v>
      </c>
      <c r="K29" s="26">
        <f t="shared" si="0"/>
        <v>91.666666666666671</v>
      </c>
      <c r="L29" s="26">
        <v>2</v>
      </c>
      <c r="M29" s="26" t="s">
        <v>92</v>
      </c>
      <c r="N29" s="26">
        <v>4</v>
      </c>
      <c r="O29" s="26">
        <v>14.07</v>
      </c>
      <c r="R29" s="26">
        <v>277</v>
      </c>
      <c r="S29" s="26">
        <v>373</v>
      </c>
      <c r="T29" s="26">
        <v>650</v>
      </c>
      <c r="U29" s="26">
        <f t="shared" ref="U29:U42" si="9">R29/T29*100</f>
        <v>42.615384615384613</v>
      </c>
      <c r="V29" s="26">
        <v>2</v>
      </c>
      <c r="W29" s="26">
        <v>6</v>
      </c>
      <c r="X29" s="26" t="s">
        <v>73</v>
      </c>
      <c r="Y29" s="26">
        <v>7</v>
      </c>
      <c r="Z29" s="26">
        <v>4</v>
      </c>
      <c r="AA29" s="26">
        <v>4</v>
      </c>
      <c r="AC29" s="26">
        <v>5</v>
      </c>
      <c r="AD29" s="26">
        <v>2</v>
      </c>
      <c r="AE29" s="26">
        <v>1</v>
      </c>
      <c r="AF29" s="26" t="s">
        <v>259</v>
      </c>
      <c r="AG29" s="26" t="s">
        <v>260</v>
      </c>
      <c r="AH29" s="26">
        <v>0</v>
      </c>
      <c r="AI29" s="26">
        <v>0</v>
      </c>
      <c r="AJ29" s="26">
        <v>0</v>
      </c>
      <c r="AK29" s="26">
        <v>2</v>
      </c>
      <c r="AL29" s="26">
        <v>0.51056995999999999</v>
      </c>
      <c r="AM29" s="26">
        <f t="shared" ref="AM29" si="10">AVERAGE(AY29, BK29)</f>
        <v>0.435</v>
      </c>
      <c r="AY29" s="26">
        <v>0.39</v>
      </c>
      <c r="BK29" s="26">
        <v>0.48</v>
      </c>
      <c r="BL29" s="26">
        <v>110</v>
      </c>
    </row>
    <row r="30" spans="1:64" s="26" customFormat="1" x14ac:dyDescent="0.2">
      <c r="A30" s="26" t="s">
        <v>269</v>
      </c>
      <c r="B30" s="26" t="s">
        <v>270</v>
      </c>
      <c r="C30" s="26" t="s">
        <v>258</v>
      </c>
      <c r="D30" s="27" t="s">
        <v>472</v>
      </c>
      <c r="E30" s="26">
        <v>29</v>
      </c>
      <c r="F30" s="26">
        <v>61</v>
      </c>
      <c r="G30" s="26" t="s">
        <v>569</v>
      </c>
      <c r="H30" s="27" t="s">
        <v>591</v>
      </c>
      <c r="I30" s="26">
        <v>1</v>
      </c>
      <c r="K30" s="26">
        <f t="shared" si="0"/>
        <v>91.666666666666671</v>
      </c>
      <c r="L30" s="26">
        <v>2</v>
      </c>
      <c r="M30" s="26" t="s">
        <v>92</v>
      </c>
      <c r="N30" s="26">
        <v>4</v>
      </c>
      <c r="O30" s="26">
        <v>15.05</v>
      </c>
      <c r="R30" s="26">
        <v>729</v>
      </c>
      <c r="S30" s="26">
        <v>597</v>
      </c>
      <c r="T30" s="26">
        <v>1328</v>
      </c>
      <c r="U30" s="26">
        <f t="shared" si="9"/>
        <v>54.894578313253021</v>
      </c>
      <c r="V30" s="26">
        <v>4</v>
      </c>
      <c r="W30" s="26">
        <v>6</v>
      </c>
      <c r="X30" s="26" t="s">
        <v>73</v>
      </c>
      <c r="Y30" s="26">
        <v>7</v>
      </c>
      <c r="Z30" s="26">
        <v>4</v>
      </c>
      <c r="AA30" s="26">
        <v>6</v>
      </c>
      <c r="AC30" s="26">
        <v>6</v>
      </c>
      <c r="AD30" s="26">
        <v>4</v>
      </c>
      <c r="AE30" s="26">
        <v>3</v>
      </c>
      <c r="AF30" s="26" t="s">
        <v>217</v>
      </c>
      <c r="AG30" s="26" t="s">
        <v>271</v>
      </c>
      <c r="AH30" s="26">
        <v>0</v>
      </c>
      <c r="AI30" s="26">
        <v>0</v>
      </c>
      <c r="AJ30" s="26">
        <v>1</v>
      </c>
      <c r="AK30" s="26">
        <v>2</v>
      </c>
      <c r="AL30" s="26">
        <v>0.43134359</v>
      </c>
      <c r="AM30" s="26">
        <f>AVERAGE(AO30:AP30)</f>
        <v>0.36749999999999999</v>
      </c>
      <c r="AO30" s="26">
        <v>0.42499999999999999</v>
      </c>
      <c r="AP30" s="26">
        <v>0.31</v>
      </c>
      <c r="BL30" s="26">
        <v>655</v>
      </c>
    </row>
    <row r="31" spans="1:64" s="9" customFormat="1" x14ac:dyDescent="0.2">
      <c r="A31" s="9" t="s">
        <v>274</v>
      </c>
      <c r="B31" s="9" t="s">
        <v>275</v>
      </c>
      <c r="C31" s="9" t="s">
        <v>276</v>
      </c>
      <c r="D31" s="22">
        <v>39</v>
      </c>
      <c r="E31" s="9">
        <v>30</v>
      </c>
      <c r="F31" s="9">
        <v>63</v>
      </c>
      <c r="G31" s="9" t="s">
        <v>545</v>
      </c>
      <c r="H31" s="9">
        <v>2002</v>
      </c>
      <c r="I31" s="9">
        <v>0</v>
      </c>
      <c r="K31" s="9">
        <f t="shared" si="0"/>
        <v>37.5</v>
      </c>
      <c r="L31" s="9">
        <v>1</v>
      </c>
      <c r="M31" s="9" t="s">
        <v>72</v>
      </c>
      <c r="N31" s="9">
        <v>3</v>
      </c>
      <c r="O31" s="9">
        <v>47.2</v>
      </c>
      <c r="P31" s="9">
        <v>22</v>
      </c>
      <c r="Q31" s="9">
        <v>87</v>
      </c>
      <c r="R31" s="9">
        <v>59</v>
      </c>
      <c r="S31" s="9">
        <v>78</v>
      </c>
      <c r="T31" s="9">
        <v>137</v>
      </c>
      <c r="U31" s="9">
        <f t="shared" si="9"/>
        <v>43.065693430656928</v>
      </c>
      <c r="V31" s="9">
        <v>2</v>
      </c>
      <c r="W31" s="9">
        <v>1</v>
      </c>
      <c r="X31" s="9" t="s">
        <v>73</v>
      </c>
      <c r="Y31" s="9">
        <v>1</v>
      </c>
      <c r="AA31" s="9">
        <v>4</v>
      </c>
      <c r="AC31" s="9">
        <v>4</v>
      </c>
      <c r="AD31" s="9">
        <v>3</v>
      </c>
      <c r="AE31" s="9">
        <v>2</v>
      </c>
      <c r="AF31" s="9" t="s">
        <v>277</v>
      </c>
      <c r="AG31" s="9" t="s">
        <v>118</v>
      </c>
      <c r="AH31" s="9">
        <v>0</v>
      </c>
      <c r="AI31" s="9">
        <v>0</v>
      </c>
      <c r="AJ31" s="9">
        <v>0</v>
      </c>
      <c r="AK31" s="9">
        <v>15</v>
      </c>
      <c r="AL31" s="9">
        <v>0.39019359999999997</v>
      </c>
      <c r="AM31" s="9">
        <f>AVERAGE(AT31:BK31)</f>
        <v>0.27266666666666667</v>
      </c>
      <c r="AT31" s="9">
        <v>0.33</v>
      </c>
      <c r="AU31" s="9">
        <v>0.31</v>
      </c>
      <c r="AV31" s="9">
        <v>0.23</v>
      </c>
      <c r="AW31" s="9">
        <v>0.38</v>
      </c>
      <c r="AX31" s="9">
        <v>0.36</v>
      </c>
      <c r="AY31" s="9">
        <v>0.46</v>
      </c>
      <c r="BA31" s="9">
        <v>0.19</v>
      </c>
      <c r="BB31" s="9">
        <v>0.08</v>
      </c>
      <c r="BC31" s="9">
        <v>0.02</v>
      </c>
      <c r="BD31" s="9">
        <v>0.34</v>
      </c>
      <c r="BF31" s="9">
        <v>0.46</v>
      </c>
      <c r="BH31" s="9">
        <v>0.49</v>
      </c>
      <c r="BI31" s="9">
        <v>0.1</v>
      </c>
      <c r="BJ31" s="9">
        <v>0.21</v>
      </c>
      <c r="BK31" s="9">
        <v>0.13</v>
      </c>
      <c r="BL31" s="22" t="s">
        <v>278</v>
      </c>
    </row>
    <row r="32" spans="1:64" s="9" customFormat="1" x14ac:dyDescent="0.2">
      <c r="A32" s="9" t="s">
        <v>254</v>
      </c>
      <c r="B32" s="9" t="s">
        <v>279</v>
      </c>
      <c r="C32" s="9" t="s">
        <v>280</v>
      </c>
      <c r="D32" s="22">
        <v>40</v>
      </c>
      <c r="E32" s="9">
        <v>31</v>
      </c>
      <c r="F32" s="9">
        <v>64</v>
      </c>
      <c r="G32" s="9" t="s">
        <v>546</v>
      </c>
      <c r="H32" s="9">
        <v>2018</v>
      </c>
      <c r="I32" s="9">
        <v>1</v>
      </c>
      <c r="K32" s="9">
        <f t="shared" si="0"/>
        <v>79.166666666666657</v>
      </c>
      <c r="L32" s="9">
        <v>1</v>
      </c>
      <c r="M32" s="9" t="s">
        <v>253</v>
      </c>
      <c r="N32" s="9">
        <v>4</v>
      </c>
      <c r="O32" s="9">
        <v>23.9</v>
      </c>
      <c r="T32" s="9">
        <v>461</v>
      </c>
      <c r="W32" s="9">
        <v>2</v>
      </c>
      <c r="X32" s="9" t="s">
        <v>66</v>
      </c>
      <c r="Y32" s="9">
        <v>7</v>
      </c>
      <c r="AA32" s="9">
        <v>7</v>
      </c>
      <c r="AC32" s="9">
        <v>3</v>
      </c>
      <c r="AD32" s="9">
        <v>1</v>
      </c>
      <c r="AE32" s="9">
        <v>3</v>
      </c>
      <c r="AF32" s="9" t="s">
        <v>281</v>
      </c>
      <c r="AG32" s="9" t="s">
        <v>255</v>
      </c>
      <c r="AH32" s="9">
        <v>0</v>
      </c>
      <c r="AI32" s="9">
        <v>0</v>
      </c>
      <c r="AJ32" s="9">
        <v>1</v>
      </c>
      <c r="AK32" s="9">
        <v>5</v>
      </c>
      <c r="AL32" s="9">
        <v>0.34459872000000003</v>
      </c>
      <c r="AM32" s="9">
        <f>AVERAGE(AO32:AS32)</f>
        <v>0.25819999999999999</v>
      </c>
      <c r="AO32" s="9">
        <v>0.18</v>
      </c>
      <c r="AP32" s="9">
        <v>0.26500000000000001</v>
      </c>
      <c r="AQ32" s="9">
        <v>0.32200000000000001</v>
      </c>
      <c r="AR32" s="9">
        <v>0.32</v>
      </c>
      <c r="AS32" s="9">
        <v>0.20399999999999999</v>
      </c>
      <c r="BL32" s="9">
        <v>136</v>
      </c>
    </row>
    <row r="33" spans="1:64" s="9" customFormat="1" x14ac:dyDescent="0.2">
      <c r="A33" s="9" t="s">
        <v>274</v>
      </c>
      <c r="B33" s="9" t="s">
        <v>282</v>
      </c>
      <c r="C33" s="9" t="s">
        <v>283</v>
      </c>
      <c r="D33" s="22" t="s">
        <v>474</v>
      </c>
      <c r="E33" s="9">
        <v>32</v>
      </c>
      <c r="F33" s="9">
        <v>65</v>
      </c>
      <c r="G33" s="9" t="s">
        <v>547</v>
      </c>
      <c r="H33" s="9">
        <v>1994</v>
      </c>
      <c r="I33" s="9">
        <v>0</v>
      </c>
      <c r="K33" s="9">
        <f t="shared" si="0"/>
        <v>37.5</v>
      </c>
      <c r="L33" s="9">
        <v>1</v>
      </c>
      <c r="M33" s="9" t="s">
        <v>72</v>
      </c>
      <c r="N33" s="9">
        <v>3</v>
      </c>
      <c r="O33" s="9">
        <v>19.97</v>
      </c>
      <c r="P33" s="9">
        <v>17</v>
      </c>
      <c r="Q33" s="9">
        <v>23</v>
      </c>
      <c r="R33" s="9">
        <v>61</v>
      </c>
      <c r="S33" s="9">
        <v>157</v>
      </c>
      <c r="T33" s="9">
        <v>218</v>
      </c>
      <c r="U33" s="9">
        <f t="shared" si="9"/>
        <v>27.981651376146786</v>
      </c>
      <c r="V33" s="9">
        <v>2</v>
      </c>
      <c r="W33" s="9">
        <v>2</v>
      </c>
      <c r="X33" s="9" t="s">
        <v>73</v>
      </c>
      <c r="Y33" s="9">
        <v>1</v>
      </c>
      <c r="AA33" s="9">
        <v>4</v>
      </c>
      <c r="AC33" s="9">
        <v>4</v>
      </c>
      <c r="AD33" s="9">
        <v>3</v>
      </c>
      <c r="AE33" s="9">
        <v>2</v>
      </c>
      <c r="AF33" s="9" t="s">
        <v>284</v>
      </c>
      <c r="AG33" s="9" t="s">
        <v>118</v>
      </c>
      <c r="AH33" s="9">
        <v>0</v>
      </c>
      <c r="AI33" s="9">
        <v>0</v>
      </c>
      <c r="AJ33" s="9">
        <v>0</v>
      </c>
      <c r="AK33" s="9">
        <v>15</v>
      </c>
      <c r="AL33" s="9">
        <v>0.50562985000000005</v>
      </c>
      <c r="AM33" s="9">
        <f>AVERAGE(AT33:BK33)</f>
        <v>0.35333333333333339</v>
      </c>
      <c r="AT33" s="9">
        <v>0.45</v>
      </c>
      <c r="AU33" s="9">
        <v>0.4</v>
      </c>
      <c r="AV33" s="9">
        <v>0.51</v>
      </c>
      <c r="AW33" s="9">
        <v>0.35</v>
      </c>
      <c r="AX33" s="9">
        <v>0.46</v>
      </c>
      <c r="AY33" s="9">
        <v>0.48</v>
      </c>
      <c r="BA33" s="9">
        <v>0.44</v>
      </c>
      <c r="BB33" s="9">
        <v>0.31</v>
      </c>
      <c r="BC33" s="9">
        <v>0.35</v>
      </c>
      <c r="BD33" s="9">
        <v>0.32</v>
      </c>
      <c r="BF33" s="9">
        <v>0.47</v>
      </c>
      <c r="BH33" s="9">
        <v>0.4</v>
      </c>
      <c r="BI33" s="9">
        <v>0.17</v>
      </c>
      <c r="BJ33" s="9">
        <v>0.08</v>
      </c>
      <c r="BK33" s="9">
        <v>0.11</v>
      </c>
      <c r="BL33" s="22" t="s">
        <v>285</v>
      </c>
    </row>
    <row r="34" spans="1:64" s="9" customFormat="1" x14ac:dyDescent="0.2">
      <c r="A34" s="9" t="s">
        <v>294</v>
      </c>
      <c r="B34" s="9" t="s">
        <v>295</v>
      </c>
      <c r="C34" s="9" t="s">
        <v>283</v>
      </c>
      <c r="D34" s="22">
        <v>42</v>
      </c>
      <c r="E34" s="9">
        <v>33</v>
      </c>
      <c r="F34" s="9">
        <v>69</v>
      </c>
      <c r="G34" s="9" t="s">
        <v>551</v>
      </c>
      <c r="H34" s="9">
        <v>2001</v>
      </c>
      <c r="I34" s="9">
        <v>0</v>
      </c>
      <c r="K34" s="9">
        <f t="shared" ref="K34:K43" si="11">(100-(COUNT(AN34:BK34)/24)*100)</f>
        <v>33.333333333333343</v>
      </c>
      <c r="L34" s="9">
        <v>1</v>
      </c>
      <c r="M34" s="9" t="s">
        <v>72</v>
      </c>
      <c r="N34" s="9">
        <v>3</v>
      </c>
      <c r="O34" s="9">
        <v>21.1</v>
      </c>
      <c r="P34" s="9">
        <v>18</v>
      </c>
      <c r="Q34" s="9">
        <v>50</v>
      </c>
      <c r="R34" s="9">
        <v>65</v>
      </c>
      <c r="S34" s="9">
        <v>125</v>
      </c>
      <c r="T34" s="9">
        <v>190</v>
      </c>
      <c r="U34" s="9">
        <f t="shared" si="9"/>
        <v>34.210526315789473</v>
      </c>
      <c r="V34" s="9">
        <v>2</v>
      </c>
      <c r="W34" s="9">
        <v>2</v>
      </c>
      <c r="X34" s="9" t="s">
        <v>66</v>
      </c>
      <c r="Y34" s="9">
        <v>7</v>
      </c>
      <c r="AA34" s="9">
        <v>4</v>
      </c>
      <c r="AC34" s="9">
        <v>4</v>
      </c>
      <c r="AD34" s="9">
        <v>1</v>
      </c>
      <c r="AE34" s="9">
        <v>2</v>
      </c>
      <c r="AF34" s="9" t="s">
        <v>294</v>
      </c>
      <c r="AG34" s="9" t="s">
        <v>296</v>
      </c>
      <c r="AH34" s="9">
        <v>0</v>
      </c>
      <c r="AI34" s="9">
        <v>0</v>
      </c>
      <c r="AJ34" s="9">
        <v>0</v>
      </c>
      <c r="AK34" s="9">
        <v>15</v>
      </c>
      <c r="AL34" s="9">
        <v>0.36443510000000001</v>
      </c>
      <c r="AM34" s="9">
        <f>AVERAGE(AT34:BK34)</f>
        <v>0.25466666666666665</v>
      </c>
      <c r="AN34" s="9">
        <v>0.38</v>
      </c>
      <c r="AT34" s="9">
        <v>0.35</v>
      </c>
      <c r="AU34" s="9">
        <v>0.23</v>
      </c>
      <c r="AV34" s="9">
        <v>0.36</v>
      </c>
      <c r="AW34" s="9">
        <v>0.19</v>
      </c>
      <c r="AX34" s="9">
        <v>0.22</v>
      </c>
      <c r="AY34" s="9">
        <v>0.34</v>
      </c>
      <c r="BA34" s="9">
        <v>0.22</v>
      </c>
      <c r="BB34" s="9">
        <v>0.31</v>
      </c>
      <c r="BC34" s="9">
        <v>0.31</v>
      </c>
      <c r="BD34" s="9">
        <v>0.28000000000000003</v>
      </c>
      <c r="BF34" s="9">
        <v>0.43</v>
      </c>
      <c r="BH34" s="9">
        <v>0.15</v>
      </c>
      <c r="BI34" s="9">
        <v>0.11</v>
      </c>
      <c r="BJ34" s="9">
        <v>0.11</v>
      </c>
      <c r="BK34" s="9">
        <v>0.21</v>
      </c>
      <c r="BL34" s="22" t="s">
        <v>297</v>
      </c>
    </row>
    <row r="35" spans="1:64" s="9" customFormat="1" x14ac:dyDescent="0.2">
      <c r="A35" s="9" t="s">
        <v>298</v>
      </c>
      <c r="B35" s="9" t="s">
        <v>299</v>
      </c>
      <c r="C35" s="9" t="s">
        <v>300</v>
      </c>
      <c r="D35" s="22">
        <v>43</v>
      </c>
      <c r="E35" s="9">
        <v>34</v>
      </c>
      <c r="F35" s="9">
        <v>70</v>
      </c>
      <c r="G35" s="9" t="s">
        <v>552</v>
      </c>
      <c r="H35" s="9">
        <v>2018</v>
      </c>
      <c r="I35" s="9">
        <v>1</v>
      </c>
      <c r="K35" s="9">
        <f t="shared" si="11"/>
        <v>29.166666666666657</v>
      </c>
      <c r="L35" s="9">
        <v>1</v>
      </c>
      <c r="M35" s="9" t="s">
        <v>65</v>
      </c>
      <c r="N35" s="9">
        <v>2</v>
      </c>
      <c r="O35" s="9">
        <v>37.79</v>
      </c>
      <c r="R35" s="9">
        <v>48</v>
      </c>
      <c r="S35" s="9">
        <v>45</v>
      </c>
      <c r="T35" s="9">
        <v>93</v>
      </c>
      <c r="U35" s="9">
        <f t="shared" si="9"/>
        <v>51.612903225806448</v>
      </c>
      <c r="V35" s="9">
        <v>4</v>
      </c>
      <c r="W35" s="9">
        <v>2</v>
      </c>
      <c r="X35" s="9" t="s">
        <v>66</v>
      </c>
      <c r="Y35" s="9">
        <v>7</v>
      </c>
      <c r="AA35" s="9">
        <v>5</v>
      </c>
      <c r="AC35" s="9">
        <v>5</v>
      </c>
      <c r="AD35" s="9">
        <v>3</v>
      </c>
      <c r="AE35" s="9">
        <v>2</v>
      </c>
      <c r="AF35" s="9" t="s">
        <v>223</v>
      </c>
      <c r="AG35" s="9" t="s">
        <v>112</v>
      </c>
      <c r="AH35" s="9">
        <v>0</v>
      </c>
      <c r="AI35" s="9">
        <v>0</v>
      </c>
      <c r="AJ35" s="9">
        <v>0</v>
      </c>
      <c r="AK35" s="9">
        <v>16</v>
      </c>
      <c r="AL35" s="9">
        <v>0.15249324</v>
      </c>
      <c r="AM35" s="9">
        <f>AVERAGE(AT35:BK35)</f>
        <v>0.10631250000000002</v>
      </c>
      <c r="AN35" s="9">
        <v>0.54</v>
      </c>
      <c r="AT35" s="9">
        <v>0.48</v>
      </c>
      <c r="AU35" s="9">
        <v>0.13</v>
      </c>
      <c r="AV35" s="9">
        <v>0.28000000000000003</v>
      </c>
      <c r="AW35" s="9">
        <v>-0.41</v>
      </c>
      <c r="AX35" s="9">
        <v>-0.37</v>
      </c>
      <c r="AY35" s="9">
        <v>-0.05</v>
      </c>
      <c r="BA35" s="9">
        <v>0.52</v>
      </c>
      <c r="BB35" s="9">
        <v>0.47</v>
      </c>
      <c r="BC35" s="9">
        <v>-0.21</v>
      </c>
      <c r="BD35" s="9">
        <v>0.24</v>
      </c>
      <c r="BF35" s="9">
        <v>-0.1</v>
      </c>
      <c r="BG35" s="9">
        <v>0.68</v>
      </c>
      <c r="BH35" s="9">
        <v>2E-3</v>
      </c>
      <c r="BI35" s="9">
        <v>0.48</v>
      </c>
      <c r="BJ35" s="9">
        <v>-0.45</v>
      </c>
      <c r="BK35" s="9">
        <v>8.9999999999999993E-3</v>
      </c>
      <c r="BL35" s="22" t="s">
        <v>301</v>
      </c>
    </row>
    <row r="36" spans="1:64" s="26" customFormat="1" x14ac:dyDescent="0.2">
      <c r="A36" s="28" t="s">
        <v>339</v>
      </c>
      <c r="B36" s="26" t="s">
        <v>302</v>
      </c>
      <c r="C36" s="26" t="s">
        <v>283</v>
      </c>
      <c r="D36" s="27">
        <v>44</v>
      </c>
      <c r="E36" s="26">
        <v>35</v>
      </c>
      <c r="F36" s="26">
        <v>71</v>
      </c>
      <c r="G36" s="26" t="s">
        <v>553</v>
      </c>
      <c r="H36" s="26">
        <v>2014</v>
      </c>
      <c r="I36" s="26">
        <v>1</v>
      </c>
      <c r="K36" s="26">
        <f t="shared" si="11"/>
        <v>95.833333333333329</v>
      </c>
      <c r="L36" s="26">
        <v>2</v>
      </c>
      <c r="M36" s="26" t="s">
        <v>98</v>
      </c>
      <c r="N36" s="26">
        <v>3</v>
      </c>
      <c r="O36" s="26">
        <v>18.73</v>
      </c>
      <c r="P36" s="26">
        <v>17</v>
      </c>
      <c r="Q36" s="26">
        <v>48</v>
      </c>
      <c r="R36" s="26">
        <v>59</v>
      </c>
      <c r="S36" s="26">
        <v>244</v>
      </c>
      <c r="T36" s="26">
        <v>303</v>
      </c>
      <c r="U36" s="26">
        <f t="shared" si="9"/>
        <v>19.471947194719473</v>
      </c>
      <c r="V36" s="26">
        <v>2</v>
      </c>
      <c r="W36" s="26">
        <v>2</v>
      </c>
      <c r="X36" s="26" t="s">
        <v>73</v>
      </c>
      <c r="Y36" s="26">
        <v>1</v>
      </c>
      <c r="AA36" s="26">
        <v>5</v>
      </c>
      <c r="AC36" s="26">
        <v>5</v>
      </c>
      <c r="AD36" s="26">
        <v>1</v>
      </c>
      <c r="AE36" s="26">
        <v>1</v>
      </c>
      <c r="AF36" s="26" t="s">
        <v>303</v>
      </c>
      <c r="AG36" s="26" t="s">
        <v>304</v>
      </c>
      <c r="AH36" s="26">
        <v>0</v>
      </c>
      <c r="AI36" s="26">
        <v>0</v>
      </c>
      <c r="AJ36" s="26">
        <v>0</v>
      </c>
      <c r="AK36" s="26">
        <v>1</v>
      </c>
      <c r="AL36" s="26">
        <v>0.5</v>
      </c>
      <c r="AM36" s="26">
        <v>0.5</v>
      </c>
      <c r="BF36" s="26">
        <v>0.5</v>
      </c>
      <c r="BL36" s="26">
        <v>5</v>
      </c>
    </row>
    <row r="37" spans="1:64" s="9" customFormat="1" x14ac:dyDescent="0.2">
      <c r="A37" s="9" t="s">
        <v>305</v>
      </c>
      <c r="B37" s="9" t="s">
        <v>306</v>
      </c>
      <c r="C37" s="9" t="s">
        <v>307</v>
      </c>
      <c r="D37" s="22">
        <v>45</v>
      </c>
      <c r="E37" s="9">
        <v>36</v>
      </c>
      <c r="F37" s="9">
        <v>72</v>
      </c>
      <c r="G37" s="9" t="s">
        <v>554</v>
      </c>
      <c r="H37" s="9">
        <v>2010</v>
      </c>
      <c r="I37" s="9">
        <v>0</v>
      </c>
      <c r="K37" s="9">
        <f t="shared" si="11"/>
        <v>70.833333333333329</v>
      </c>
      <c r="L37" s="9">
        <v>1</v>
      </c>
      <c r="M37" s="9" t="s">
        <v>72</v>
      </c>
      <c r="N37" s="9">
        <v>3</v>
      </c>
      <c r="O37" s="9">
        <v>24.73</v>
      </c>
      <c r="P37" s="9">
        <v>18</v>
      </c>
      <c r="Q37" s="9">
        <v>30</v>
      </c>
      <c r="R37" s="9">
        <v>340</v>
      </c>
      <c r="S37" s="9">
        <v>0</v>
      </c>
      <c r="T37" s="9">
        <v>340</v>
      </c>
      <c r="U37" s="9">
        <f t="shared" si="9"/>
        <v>100</v>
      </c>
      <c r="V37" s="9">
        <v>5</v>
      </c>
      <c r="W37" s="9">
        <v>1</v>
      </c>
      <c r="Y37" s="9">
        <v>1</v>
      </c>
      <c r="AA37" s="24">
        <v>3</v>
      </c>
      <c r="AB37" s="9" t="s">
        <v>308</v>
      </c>
      <c r="AC37" s="24">
        <v>5</v>
      </c>
      <c r="AD37" s="24">
        <v>2</v>
      </c>
      <c r="AE37" s="24">
        <v>2</v>
      </c>
      <c r="AF37" s="9" t="s">
        <v>309</v>
      </c>
      <c r="AG37" s="9" t="s">
        <v>310</v>
      </c>
      <c r="AH37" s="9">
        <v>0</v>
      </c>
      <c r="AI37" s="9">
        <v>0</v>
      </c>
      <c r="AJ37" s="9">
        <v>0</v>
      </c>
      <c r="AK37" s="9">
        <v>7</v>
      </c>
      <c r="AL37" s="9">
        <v>0.12165199</v>
      </c>
      <c r="AM37" s="9">
        <f>AVERAGE(AU37:BK37)</f>
        <v>8.8571428571428593E-2</v>
      </c>
      <c r="AU37" s="9">
        <v>0.21</v>
      </c>
      <c r="AV37" s="9">
        <v>0.06</v>
      </c>
      <c r="AW37" s="9">
        <v>0.16</v>
      </c>
      <c r="AY37" s="9">
        <v>0.03</v>
      </c>
      <c r="BF37" s="9">
        <v>0.05</v>
      </c>
      <c r="BH37" s="9">
        <v>0.06</v>
      </c>
      <c r="BK37" s="9">
        <v>0.05</v>
      </c>
      <c r="BL37" s="9">
        <v>85</v>
      </c>
    </row>
    <row r="38" spans="1:64" s="9" customFormat="1" x14ac:dyDescent="0.2">
      <c r="A38" s="9" t="s">
        <v>311</v>
      </c>
      <c r="B38" s="9" t="s">
        <v>312</v>
      </c>
      <c r="C38" s="9" t="s">
        <v>313</v>
      </c>
      <c r="D38" s="22" t="s">
        <v>477</v>
      </c>
      <c r="E38" s="9">
        <v>37</v>
      </c>
      <c r="F38" s="9">
        <v>73</v>
      </c>
      <c r="G38" s="9" t="s">
        <v>555</v>
      </c>
      <c r="H38" s="9">
        <v>2017</v>
      </c>
      <c r="I38" s="9">
        <v>0</v>
      </c>
      <c r="K38" s="9">
        <f t="shared" si="11"/>
        <v>95.833333333333329</v>
      </c>
      <c r="L38" s="9">
        <v>1</v>
      </c>
      <c r="M38" s="9" t="s">
        <v>72</v>
      </c>
      <c r="N38" s="9">
        <v>3</v>
      </c>
      <c r="O38" s="9">
        <v>31.5</v>
      </c>
      <c r="P38" s="9">
        <v>19</v>
      </c>
      <c r="Q38" s="9">
        <v>62</v>
      </c>
      <c r="R38" s="9">
        <v>0</v>
      </c>
      <c r="S38" s="9">
        <v>142</v>
      </c>
      <c r="T38" s="9">
        <v>142</v>
      </c>
      <c r="U38" s="9">
        <f t="shared" si="9"/>
        <v>0</v>
      </c>
      <c r="V38" s="9">
        <v>1</v>
      </c>
      <c r="W38" s="9">
        <v>1</v>
      </c>
      <c r="X38" s="9" t="s">
        <v>73</v>
      </c>
      <c r="Y38" s="9">
        <v>5</v>
      </c>
      <c r="AA38" s="24">
        <v>1</v>
      </c>
      <c r="AC38" s="24">
        <v>1</v>
      </c>
      <c r="AD38" s="24">
        <v>1</v>
      </c>
      <c r="AE38" s="24">
        <v>2</v>
      </c>
      <c r="AF38" s="9" t="s">
        <v>314</v>
      </c>
      <c r="AG38" s="9" t="s">
        <v>315</v>
      </c>
      <c r="AH38" s="9">
        <v>0</v>
      </c>
      <c r="AI38" s="9">
        <v>0</v>
      </c>
      <c r="AK38" s="9">
        <v>1</v>
      </c>
      <c r="AL38" s="9">
        <v>0.68</v>
      </c>
      <c r="AM38" s="9">
        <v>0.68</v>
      </c>
      <c r="AN38" s="9">
        <v>0.68</v>
      </c>
      <c r="BL38" s="9">
        <v>23</v>
      </c>
    </row>
    <row r="39" spans="1:64" s="9" customFormat="1" x14ac:dyDescent="0.2">
      <c r="A39" s="9" t="s">
        <v>319</v>
      </c>
      <c r="B39" s="9" t="s">
        <v>320</v>
      </c>
      <c r="C39" s="9" t="s">
        <v>321</v>
      </c>
      <c r="D39" s="22" t="s">
        <v>480</v>
      </c>
      <c r="E39" s="9">
        <v>38</v>
      </c>
      <c r="F39" s="9">
        <v>76</v>
      </c>
      <c r="G39" s="9" t="s">
        <v>558</v>
      </c>
      <c r="H39" s="9">
        <v>2014</v>
      </c>
      <c r="I39" s="9">
        <v>0</v>
      </c>
      <c r="K39" s="9">
        <f t="shared" si="11"/>
        <v>87.5</v>
      </c>
      <c r="L39" s="9">
        <v>1</v>
      </c>
      <c r="M39" s="9" t="s">
        <v>72</v>
      </c>
      <c r="N39" s="9">
        <v>3</v>
      </c>
      <c r="O39" s="9">
        <v>18.760000000000002</v>
      </c>
      <c r="P39" s="9">
        <v>18</v>
      </c>
      <c r="Q39" s="9">
        <v>24</v>
      </c>
      <c r="R39" s="9">
        <v>0</v>
      </c>
      <c r="S39" s="9">
        <v>830</v>
      </c>
      <c r="T39" s="9">
        <v>830</v>
      </c>
      <c r="U39" s="9">
        <f t="shared" si="9"/>
        <v>0</v>
      </c>
      <c r="V39" s="9">
        <v>1</v>
      </c>
      <c r="W39" s="9">
        <v>2</v>
      </c>
      <c r="X39" s="9" t="s">
        <v>73</v>
      </c>
      <c r="Y39" s="9">
        <v>1</v>
      </c>
      <c r="AA39" s="24">
        <v>4</v>
      </c>
      <c r="AC39" s="24">
        <v>5</v>
      </c>
      <c r="AD39" s="24">
        <v>4</v>
      </c>
      <c r="AE39" s="24">
        <v>2</v>
      </c>
      <c r="AF39" s="9" t="s">
        <v>319</v>
      </c>
      <c r="AG39" s="9" t="s">
        <v>322</v>
      </c>
      <c r="AH39" s="9">
        <v>0</v>
      </c>
      <c r="AI39" s="9">
        <v>0</v>
      </c>
      <c r="AJ39" s="9">
        <v>0</v>
      </c>
      <c r="AK39" s="9">
        <v>3</v>
      </c>
      <c r="AL39" s="9">
        <v>0.26781704000000001</v>
      </c>
      <c r="AM39" s="9">
        <f>AVERAGE(AV39:BF39)</f>
        <v>0.21333333333333335</v>
      </c>
      <c r="AV39" s="9">
        <v>0.18</v>
      </c>
      <c r="AY39" s="9">
        <v>0.24</v>
      </c>
      <c r="BF39" s="9">
        <v>0.22</v>
      </c>
      <c r="BL39" s="9">
        <v>27</v>
      </c>
    </row>
    <row r="40" spans="1:64" s="9" customFormat="1" x14ac:dyDescent="0.2">
      <c r="A40" s="9" t="s">
        <v>325</v>
      </c>
      <c r="B40" s="9" t="s">
        <v>326</v>
      </c>
      <c r="C40" s="9" t="s">
        <v>283</v>
      </c>
      <c r="D40" s="22">
        <v>49</v>
      </c>
      <c r="E40" s="9">
        <v>39</v>
      </c>
      <c r="F40" s="9">
        <v>79</v>
      </c>
      <c r="G40" s="9" t="s">
        <v>561</v>
      </c>
      <c r="H40" s="9">
        <v>2013</v>
      </c>
      <c r="I40" s="9">
        <v>0</v>
      </c>
      <c r="K40" s="9">
        <f t="shared" si="11"/>
        <v>95.833333333333329</v>
      </c>
      <c r="L40" s="9">
        <v>1</v>
      </c>
      <c r="M40" s="9" t="s">
        <v>72</v>
      </c>
      <c r="N40" s="9">
        <v>3</v>
      </c>
      <c r="O40" s="9">
        <v>24.88</v>
      </c>
      <c r="P40" s="9">
        <v>18</v>
      </c>
      <c r="Q40" s="9">
        <v>56</v>
      </c>
      <c r="R40" s="9">
        <v>76</v>
      </c>
      <c r="S40" s="9">
        <v>302</v>
      </c>
      <c r="T40" s="9">
        <v>378</v>
      </c>
      <c r="U40" s="9">
        <f t="shared" si="9"/>
        <v>20.105820105820104</v>
      </c>
      <c r="V40" s="9">
        <v>2</v>
      </c>
      <c r="W40" s="9">
        <v>2</v>
      </c>
      <c r="X40" s="9" t="s">
        <v>73</v>
      </c>
      <c r="Y40" s="9">
        <v>5</v>
      </c>
      <c r="AA40" s="24">
        <v>1</v>
      </c>
      <c r="AC40" s="24">
        <v>1</v>
      </c>
      <c r="AD40" s="24">
        <v>2</v>
      </c>
      <c r="AE40" s="24">
        <v>2</v>
      </c>
      <c r="AF40" s="9" t="s">
        <v>327</v>
      </c>
      <c r="AG40" s="9" t="s">
        <v>328</v>
      </c>
      <c r="AH40" s="9">
        <v>0</v>
      </c>
      <c r="AI40" s="9">
        <v>0</v>
      </c>
      <c r="AK40" s="9">
        <v>1</v>
      </c>
      <c r="AL40" s="9">
        <v>0.29299999999999998</v>
      </c>
      <c r="AM40" s="9">
        <v>0.29299999999999998</v>
      </c>
      <c r="AN40" s="9">
        <v>0.29299999999999998</v>
      </c>
      <c r="BL40" s="9">
        <v>32</v>
      </c>
    </row>
    <row r="41" spans="1:64" s="9" customFormat="1" x14ac:dyDescent="0.2">
      <c r="A41" s="9" t="s">
        <v>329</v>
      </c>
      <c r="B41" s="9" t="s">
        <v>330</v>
      </c>
      <c r="C41" s="9" t="s">
        <v>331</v>
      </c>
      <c r="D41" s="22" t="s">
        <v>483</v>
      </c>
      <c r="E41" s="9">
        <v>40</v>
      </c>
      <c r="F41" s="9">
        <v>80</v>
      </c>
      <c r="G41" s="9" t="s">
        <v>562</v>
      </c>
      <c r="H41" s="9">
        <v>2004</v>
      </c>
      <c r="I41" s="9">
        <v>0</v>
      </c>
      <c r="K41" s="9">
        <f t="shared" si="11"/>
        <v>62.5</v>
      </c>
      <c r="L41" s="9">
        <v>1</v>
      </c>
      <c r="M41" s="9" t="s">
        <v>72</v>
      </c>
      <c r="N41" s="9">
        <v>3</v>
      </c>
      <c r="O41" s="9">
        <v>19.63</v>
      </c>
      <c r="P41" s="9">
        <v>18</v>
      </c>
      <c r="Q41" s="9">
        <v>24</v>
      </c>
      <c r="R41" s="9">
        <v>69</v>
      </c>
      <c r="S41" s="9">
        <v>210</v>
      </c>
      <c r="T41" s="9">
        <v>279</v>
      </c>
      <c r="U41" s="9">
        <f t="shared" si="9"/>
        <v>24.731182795698924</v>
      </c>
      <c r="V41" s="9">
        <v>2</v>
      </c>
      <c r="W41" s="9">
        <v>2</v>
      </c>
      <c r="X41" s="9" t="s">
        <v>73</v>
      </c>
      <c r="Y41" s="9">
        <v>5</v>
      </c>
      <c r="AA41" s="24">
        <v>4</v>
      </c>
      <c r="AC41" s="24">
        <v>5</v>
      </c>
      <c r="AD41" s="24">
        <v>1</v>
      </c>
      <c r="AE41" s="24">
        <v>2</v>
      </c>
      <c r="AF41" s="9" t="s">
        <v>332</v>
      </c>
      <c r="AG41" s="9" t="s">
        <v>333</v>
      </c>
      <c r="AH41" s="9">
        <v>0</v>
      </c>
      <c r="AI41" s="9">
        <v>0</v>
      </c>
      <c r="AJ41" s="9">
        <v>0</v>
      </c>
      <c r="AK41" s="9">
        <v>9</v>
      </c>
      <c r="AL41" s="9">
        <v>0.21725022999999999</v>
      </c>
      <c r="AM41" s="9">
        <f>AVERAGE(AT41:BK41)</f>
        <v>0.15555555555555556</v>
      </c>
      <c r="AT41" s="9">
        <v>0.21</v>
      </c>
      <c r="AV41" s="9">
        <v>0.28000000000000003</v>
      </c>
      <c r="AY41" s="9">
        <v>0.24</v>
      </c>
      <c r="BB41" s="9">
        <v>0.06</v>
      </c>
      <c r="BC41" s="9">
        <v>0.13</v>
      </c>
      <c r="BF41" s="9">
        <v>0.09</v>
      </c>
      <c r="BH41" s="9">
        <v>0.33</v>
      </c>
      <c r="BJ41" s="9">
        <v>-0.03</v>
      </c>
      <c r="BK41" s="9">
        <v>0.09</v>
      </c>
      <c r="BL41" s="9">
        <v>60</v>
      </c>
    </row>
    <row r="42" spans="1:64" s="9" customFormat="1" x14ac:dyDescent="0.2">
      <c r="A42" s="9" t="s">
        <v>337</v>
      </c>
      <c r="B42" s="9" t="s">
        <v>338</v>
      </c>
      <c r="C42" s="9" t="s">
        <v>283</v>
      </c>
      <c r="D42" s="22">
        <v>51</v>
      </c>
      <c r="E42" s="9">
        <v>41</v>
      </c>
      <c r="F42" s="9">
        <v>83</v>
      </c>
      <c r="G42" s="9" t="s">
        <v>565</v>
      </c>
      <c r="H42" s="9">
        <v>2005</v>
      </c>
      <c r="I42" s="9">
        <v>0</v>
      </c>
      <c r="K42" s="9">
        <f t="shared" si="11"/>
        <v>95.833333333333329</v>
      </c>
      <c r="L42" s="9">
        <v>1</v>
      </c>
      <c r="M42" s="9" t="s">
        <v>72</v>
      </c>
      <c r="N42" s="9">
        <v>3</v>
      </c>
      <c r="O42" s="9">
        <v>20.92</v>
      </c>
      <c r="P42" s="9">
        <v>18</v>
      </c>
      <c r="Q42" s="9">
        <v>34</v>
      </c>
      <c r="R42" s="9">
        <v>172</v>
      </c>
      <c r="S42" s="9">
        <v>143</v>
      </c>
      <c r="T42" s="9">
        <v>315</v>
      </c>
      <c r="U42" s="9">
        <f t="shared" si="9"/>
        <v>54.603174603174601</v>
      </c>
      <c r="V42" s="9">
        <v>4</v>
      </c>
      <c r="W42" s="9">
        <v>2</v>
      </c>
      <c r="X42" s="9" t="s">
        <v>73</v>
      </c>
      <c r="Y42" s="9">
        <v>1</v>
      </c>
      <c r="AA42" s="24">
        <v>1</v>
      </c>
      <c r="AC42" s="24">
        <v>1</v>
      </c>
      <c r="AD42" s="24">
        <v>2</v>
      </c>
      <c r="AE42" s="24">
        <v>1</v>
      </c>
      <c r="AF42" s="9" t="s">
        <v>83</v>
      </c>
      <c r="AG42" s="25" t="s">
        <v>108</v>
      </c>
      <c r="AH42" s="9">
        <v>0</v>
      </c>
      <c r="AI42" s="9">
        <v>0</v>
      </c>
      <c r="AK42" s="9">
        <v>1</v>
      </c>
      <c r="AL42" s="9">
        <v>0.17</v>
      </c>
      <c r="AM42" s="9">
        <v>0.17</v>
      </c>
      <c r="AN42" s="9">
        <v>0.17</v>
      </c>
      <c r="BL42" s="9">
        <v>70</v>
      </c>
    </row>
    <row r="43" spans="1:64" x14ac:dyDescent="0.2">
      <c r="A43" t="s">
        <v>214</v>
      </c>
      <c r="B43" t="s">
        <v>215</v>
      </c>
      <c r="C43" t="s">
        <v>216</v>
      </c>
      <c r="D43" s="6">
        <v>52</v>
      </c>
      <c r="E43">
        <v>42</v>
      </c>
      <c r="F43">
        <v>84</v>
      </c>
      <c r="G43" t="s">
        <v>566</v>
      </c>
      <c r="H43">
        <v>2018</v>
      </c>
      <c r="I43">
        <v>1</v>
      </c>
      <c r="K43">
        <f t="shared" si="11"/>
        <v>87.5</v>
      </c>
      <c r="L43">
        <v>2</v>
      </c>
      <c r="M43" t="s">
        <v>92</v>
      </c>
      <c r="N43">
        <v>4</v>
      </c>
      <c r="O43" s="4">
        <v>15.78</v>
      </c>
      <c r="P43">
        <v>13</v>
      </c>
      <c r="Q43">
        <v>19</v>
      </c>
      <c r="R43">
        <v>314</v>
      </c>
      <c r="S43">
        <v>255</v>
      </c>
      <c r="T43">
        <v>571</v>
      </c>
      <c r="U43">
        <f>R43/T43*100</f>
        <v>54.991243432574436</v>
      </c>
      <c r="V43">
        <v>4</v>
      </c>
      <c r="W43">
        <v>6</v>
      </c>
      <c r="X43" t="s">
        <v>66</v>
      </c>
      <c r="Y43">
        <v>7</v>
      </c>
      <c r="Z43">
        <v>4</v>
      </c>
      <c r="AA43">
        <v>6</v>
      </c>
      <c r="AC43">
        <v>6</v>
      </c>
      <c r="AD43">
        <v>4</v>
      </c>
      <c r="AE43">
        <v>4</v>
      </c>
      <c r="AF43" t="s">
        <v>217</v>
      </c>
      <c r="AG43" t="s">
        <v>218</v>
      </c>
      <c r="AH43">
        <v>0</v>
      </c>
      <c r="AI43">
        <v>0</v>
      </c>
      <c r="AJ43">
        <v>1</v>
      </c>
      <c r="AK43">
        <f>COUNT(AO43:AS43)</f>
        <v>3</v>
      </c>
      <c r="AL43">
        <v>0.49378767000000001</v>
      </c>
      <c r="AM43" s="4">
        <f>AVERAGE(AO43:AQ43)</f>
        <v>0.39333333333333331</v>
      </c>
      <c r="AN43" s="4"/>
      <c r="AO43" s="4">
        <v>0.43</v>
      </c>
      <c r="AP43" s="4">
        <v>0.33</v>
      </c>
      <c r="AQ43" s="4">
        <v>0.42</v>
      </c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5">
        <v>28</v>
      </c>
    </row>
    <row r="44" spans="1:64" x14ac:dyDescent="0.2">
      <c r="R44">
        <f>SUM(R2:R43)</f>
        <v>5430</v>
      </c>
      <c r="S44">
        <f>SUM(S2:S43)</f>
        <v>8753</v>
      </c>
      <c r="T44">
        <f>SUM(T2:T43)</f>
        <v>14932</v>
      </c>
    </row>
    <row r="45" spans="1:64" x14ac:dyDescent="0.2">
      <c r="R45">
        <f>R44/T44*100</f>
        <v>36.364854004821865</v>
      </c>
      <c r="S45">
        <f>S44/T44*100</f>
        <v>58.619073131529596</v>
      </c>
    </row>
    <row r="47" spans="1:64" x14ac:dyDescent="0.2">
      <c r="R47">
        <f>(T44-R44-S44)/T44*100</f>
        <v>5.0160728636485397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85358-4712-F54D-91E4-864775684539}">
  <dimension ref="A1:O577"/>
  <sheetViews>
    <sheetView topLeftCell="A5" workbookViewId="0">
      <selection activeCell="D581" sqref="D581"/>
    </sheetView>
  </sheetViews>
  <sheetFormatPr baseColWidth="10" defaultRowHeight="16" x14ac:dyDescent="0.2"/>
  <sheetData>
    <row r="1" spans="1:8" s="1" customFormat="1" x14ac:dyDescent="0.2">
      <c r="A1" s="1" t="s">
        <v>346</v>
      </c>
      <c r="B1" s="1" t="s">
        <v>3</v>
      </c>
      <c r="C1" s="1" t="s">
        <v>18</v>
      </c>
      <c r="D1" s="1" t="s">
        <v>347</v>
      </c>
      <c r="E1" s="1" t="s">
        <v>348</v>
      </c>
    </row>
    <row r="2" spans="1:8" x14ac:dyDescent="0.2">
      <c r="A2">
        <v>1</v>
      </c>
      <c r="B2" t="s">
        <v>349</v>
      </c>
      <c r="C2">
        <v>150</v>
      </c>
      <c r="D2" s="4">
        <v>0.60899999999999999</v>
      </c>
      <c r="E2">
        <v>1</v>
      </c>
      <c r="H2" t="s">
        <v>441</v>
      </c>
    </row>
    <row r="3" spans="1:8" x14ac:dyDescent="0.2">
      <c r="A3">
        <v>1</v>
      </c>
      <c r="B3" t="s">
        <v>349</v>
      </c>
      <c r="C3">
        <v>150</v>
      </c>
      <c r="D3" s="4">
        <v>0.25800000000000001</v>
      </c>
      <c r="E3">
        <v>2</v>
      </c>
    </row>
    <row r="4" spans="1:8" x14ac:dyDescent="0.2">
      <c r="A4">
        <v>1</v>
      </c>
      <c r="B4" t="s">
        <v>349</v>
      </c>
      <c r="C4">
        <v>150</v>
      </c>
      <c r="D4" s="4">
        <v>0.76100000000000001</v>
      </c>
      <c r="E4">
        <v>3</v>
      </c>
    </row>
    <row r="5" spans="1:8" x14ac:dyDescent="0.2">
      <c r="A5">
        <v>1</v>
      </c>
      <c r="B5" t="s">
        <v>349</v>
      </c>
      <c r="C5">
        <v>150</v>
      </c>
      <c r="D5" s="4">
        <v>0.79200000000000004</v>
      </c>
      <c r="E5">
        <v>4</v>
      </c>
    </row>
    <row r="6" spans="1:8" x14ac:dyDescent="0.2">
      <c r="A6">
        <v>1</v>
      </c>
      <c r="B6" t="s">
        <v>349</v>
      </c>
      <c r="C6">
        <v>150</v>
      </c>
      <c r="D6" s="4">
        <v>0.56899999999999995</v>
      </c>
      <c r="E6">
        <v>5</v>
      </c>
    </row>
    <row r="7" spans="1:8" x14ac:dyDescent="0.2">
      <c r="A7">
        <v>1</v>
      </c>
      <c r="B7" t="s">
        <v>349</v>
      </c>
      <c r="C7">
        <v>150</v>
      </c>
      <c r="D7" s="4">
        <v>0.77700000000000002</v>
      </c>
      <c r="E7">
        <v>6</v>
      </c>
    </row>
    <row r="8" spans="1:8" x14ac:dyDescent="0.2">
      <c r="A8">
        <v>1</v>
      </c>
      <c r="B8" t="s">
        <v>349</v>
      </c>
      <c r="C8">
        <v>150</v>
      </c>
      <c r="D8" s="4">
        <v>0.61099999999999999</v>
      </c>
      <c r="E8">
        <v>7</v>
      </c>
    </row>
    <row r="9" spans="1:8" x14ac:dyDescent="0.2">
      <c r="A9">
        <v>1</v>
      </c>
      <c r="B9" t="s">
        <v>349</v>
      </c>
      <c r="C9">
        <v>150</v>
      </c>
      <c r="D9" s="4">
        <v>0.67500000000000004</v>
      </c>
      <c r="E9">
        <v>8</v>
      </c>
    </row>
    <row r="10" spans="1:8" x14ac:dyDescent="0.2">
      <c r="A10">
        <v>1</v>
      </c>
      <c r="B10" t="s">
        <v>349</v>
      </c>
      <c r="C10">
        <v>150</v>
      </c>
      <c r="D10" s="4">
        <v>0.83399999999999996</v>
      </c>
      <c r="E10">
        <v>9</v>
      </c>
    </row>
    <row r="11" spans="1:8" x14ac:dyDescent="0.2">
      <c r="A11">
        <v>1</v>
      </c>
      <c r="B11" t="s">
        <v>349</v>
      </c>
      <c r="C11">
        <v>150</v>
      </c>
      <c r="D11" s="4">
        <v>0.70099999999999996</v>
      </c>
      <c r="E11">
        <v>10</v>
      </c>
    </row>
    <row r="12" spans="1:8" x14ac:dyDescent="0.2">
      <c r="A12">
        <v>1</v>
      </c>
      <c r="B12" t="s">
        <v>349</v>
      </c>
      <c r="C12">
        <v>150</v>
      </c>
      <c r="D12" s="4">
        <v>0.78100000000000003</v>
      </c>
      <c r="E12">
        <v>11</v>
      </c>
    </row>
    <row r="13" spans="1:8" x14ac:dyDescent="0.2">
      <c r="A13">
        <v>1</v>
      </c>
      <c r="B13" t="s">
        <v>349</v>
      </c>
      <c r="C13">
        <v>150</v>
      </c>
      <c r="D13" s="4">
        <v>0.39400000000000002</v>
      </c>
      <c r="E13">
        <v>12</v>
      </c>
    </row>
    <row r="14" spans="1:8" x14ac:dyDescent="0.2">
      <c r="A14">
        <v>1</v>
      </c>
      <c r="B14" t="s">
        <v>349</v>
      </c>
      <c r="C14">
        <v>150</v>
      </c>
      <c r="D14" s="4">
        <v>0.63400000000000001</v>
      </c>
      <c r="E14">
        <v>13</v>
      </c>
    </row>
    <row r="15" spans="1:8" x14ac:dyDescent="0.2">
      <c r="A15">
        <v>1</v>
      </c>
      <c r="B15" t="s">
        <v>349</v>
      </c>
      <c r="C15">
        <v>150</v>
      </c>
      <c r="D15" s="4">
        <v>0.06</v>
      </c>
      <c r="E15">
        <v>14</v>
      </c>
    </row>
    <row r="16" spans="1:8" x14ac:dyDescent="0.2">
      <c r="A16">
        <v>1</v>
      </c>
      <c r="B16" t="s">
        <v>349</v>
      </c>
      <c r="C16">
        <v>150</v>
      </c>
      <c r="D16" s="4">
        <v>0.17699999999999999</v>
      </c>
      <c r="E16">
        <v>15</v>
      </c>
    </row>
    <row r="17" spans="1:5" x14ac:dyDescent="0.2">
      <c r="A17">
        <v>1</v>
      </c>
      <c r="B17" t="s">
        <v>350</v>
      </c>
      <c r="C17">
        <v>150</v>
      </c>
      <c r="D17" s="4">
        <v>0.89</v>
      </c>
      <c r="E17">
        <v>1</v>
      </c>
    </row>
    <row r="18" spans="1:5" x14ac:dyDescent="0.2">
      <c r="A18">
        <v>1</v>
      </c>
      <c r="B18" t="s">
        <v>350</v>
      </c>
      <c r="C18">
        <v>150</v>
      </c>
      <c r="D18" s="4">
        <v>0.92</v>
      </c>
      <c r="E18">
        <v>2</v>
      </c>
    </row>
    <row r="19" spans="1:5" x14ac:dyDescent="0.2">
      <c r="A19">
        <v>1</v>
      </c>
      <c r="B19" t="s">
        <v>350</v>
      </c>
      <c r="C19">
        <v>150</v>
      </c>
      <c r="D19" s="4">
        <v>0.36</v>
      </c>
      <c r="E19">
        <v>3</v>
      </c>
    </row>
    <row r="20" spans="1:5" x14ac:dyDescent="0.2">
      <c r="A20">
        <v>1</v>
      </c>
      <c r="B20" t="s">
        <v>350</v>
      </c>
      <c r="C20">
        <v>150</v>
      </c>
      <c r="D20" s="4">
        <v>0.2</v>
      </c>
      <c r="E20">
        <v>4</v>
      </c>
    </row>
    <row r="21" spans="1:5" x14ac:dyDescent="0.2">
      <c r="A21">
        <v>1</v>
      </c>
      <c r="B21" t="s">
        <v>350</v>
      </c>
      <c r="C21">
        <v>150</v>
      </c>
      <c r="D21" s="4">
        <v>0.25</v>
      </c>
      <c r="E21">
        <v>5</v>
      </c>
    </row>
    <row r="22" spans="1:5" x14ac:dyDescent="0.2">
      <c r="A22">
        <v>2</v>
      </c>
      <c r="B22" t="s">
        <v>351</v>
      </c>
      <c r="C22">
        <v>382</v>
      </c>
      <c r="D22" s="4">
        <v>0.35</v>
      </c>
      <c r="E22">
        <v>1</v>
      </c>
    </row>
    <row r="23" spans="1:5" x14ac:dyDescent="0.2">
      <c r="A23">
        <v>2</v>
      </c>
      <c r="B23" t="s">
        <v>351</v>
      </c>
      <c r="C23">
        <v>382</v>
      </c>
      <c r="D23" s="4">
        <v>0.49</v>
      </c>
      <c r="E23">
        <v>2</v>
      </c>
    </row>
    <row r="24" spans="1:5" x14ac:dyDescent="0.2">
      <c r="A24">
        <v>2</v>
      </c>
      <c r="B24" t="s">
        <v>351</v>
      </c>
      <c r="C24">
        <v>382</v>
      </c>
      <c r="D24" s="4">
        <v>0.39</v>
      </c>
      <c r="E24">
        <v>3</v>
      </c>
    </row>
    <row r="25" spans="1:5" x14ac:dyDescent="0.2">
      <c r="A25">
        <v>2</v>
      </c>
      <c r="B25" t="s">
        <v>351</v>
      </c>
      <c r="C25">
        <v>382</v>
      </c>
      <c r="D25" s="4">
        <v>0.34</v>
      </c>
      <c r="E25">
        <v>4</v>
      </c>
    </row>
    <row r="26" spans="1:5" x14ac:dyDescent="0.2">
      <c r="A26">
        <v>3</v>
      </c>
      <c r="B26" t="s">
        <v>352</v>
      </c>
      <c r="C26">
        <v>106</v>
      </c>
      <c r="D26" s="4">
        <v>0.69</v>
      </c>
      <c r="E26">
        <v>1</v>
      </c>
    </row>
    <row r="27" spans="1:5" x14ac:dyDescent="0.2">
      <c r="A27">
        <v>3</v>
      </c>
      <c r="B27" t="s">
        <v>352</v>
      </c>
      <c r="C27">
        <v>106</v>
      </c>
      <c r="D27" s="4">
        <v>0.32</v>
      </c>
      <c r="E27">
        <v>2</v>
      </c>
    </row>
    <row r="28" spans="1:5" x14ac:dyDescent="0.2">
      <c r="A28">
        <v>3</v>
      </c>
      <c r="B28" t="s">
        <v>352</v>
      </c>
      <c r="C28">
        <v>106</v>
      </c>
      <c r="D28" s="4">
        <v>0.56000000000000005</v>
      </c>
      <c r="E28">
        <v>3</v>
      </c>
    </row>
    <row r="29" spans="1:5" x14ac:dyDescent="0.2">
      <c r="A29">
        <v>3</v>
      </c>
      <c r="B29" t="s">
        <v>352</v>
      </c>
      <c r="C29">
        <v>106</v>
      </c>
      <c r="D29" s="4">
        <v>0.5</v>
      </c>
      <c r="E29">
        <v>4</v>
      </c>
    </row>
    <row r="30" spans="1:5" x14ac:dyDescent="0.2">
      <c r="A30">
        <v>3</v>
      </c>
      <c r="B30" t="s">
        <v>352</v>
      </c>
      <c r="C30">
        <v>106</v>
      </c>
      <c r="D30" s="4">
        <v>0.57999999999999996</v>
      </c>
      <c r="E30">
        <v>5</v>
      </c>
    </row>
    <row r="31" spans="1:5" x14ac:dyDescent="0.2">
      <c r="A31">
        <v>3</v>
      </c>
      <c r="B31" t="s">
        <v>352</v>
      </c>
      <c r="C31">
        <v>106</v>
      </c>
      <c r="D31" s="4">
        <v>0.46</v>
      </c>
      <c r="E31">
        <v>6</v>
      </c>
    </row>
    <row r="32" spans="1:5" x14ac:dyDescent="0.2">
      <c r="A32">
        <v>3</v>
      </c>
      <c r="B32" t="s">
        <v>352</v>
      </c>
      <c r="C32">
        <v>106</v>
      </c>
      <c r="D32" s="4">
        <v>0.36</v>
      </c>
      <c r="E32">
        <v>7</v>
      </c>
    </row>
    <row r="33" spans="1:5" x14ac:dyDescent="0.2">
      <c r="A33">
        <v>3</v>
      </c>
      <c r="B33" t="s">
        <v>352</v>
      </c>
      <c r="C33">
        <v>106</v>
      </c>
      <c r="D33" s="4">
        <v>0.5</v>
      </c>
      <c r="E33">
        <v>8</v>
      </c>
    </row>
    <row r="34" spans="1:5" x14ac:dyDescent="0.2">
      <c r="A34">
        <v>3</v>
      </c>
      <c r="B34" t="s">
        <v>352</v>
      </c>
      <c r="C34">
        <v>106</v>
      </c>
      <c r="D34" s="4">
        <v>0.44</v>
      </c>
      <c r="E34">
        <v>9</v>
      </c>
    </row>
    <row r="35" spans="1:5" x14ac:dyDescent="0.2">
      <c r="A35">
        <v>3</v>
      </c>
      <c r="B35" t="s">
        <v>352</v>
      </c>
      <c r="C35">
        <v>106</v>
      </c>
      <c r="D35" s="4">
        <v>0.42</v>
      </c>
      <c r="E35">
        <v>10</v>
      </c>
    </row>
    <row r="36" spans="1:5" x14ac:dyDescent="0.2">
      <c r="A36">
        <v>3</v>
      </c>
      <c r="B36" t="s">
        <v>352</v>
      </c>
      <c r="C36">
        <v>106</v>
      </c>
      <c r="D36" s="4">
        <v>0.42</v>
      </c>
      <c r="E36">
        <v>11</v>
      </c>
    </row>
    <row r="37" spans="1:5" x14ac:dyDescent="0.2">
      <c r="A37">
        <v>3</v>
      </c>
      <c r="B37" t="s">
        <v>352</v>
      </c>
      <c r="C37">
        <v>106</v>
      </c>
      <c r="D37" s="4">
        <v>0.43</v>
      </c>
      <c r="E37">
        <v>12</v>
      </c>
    </row>
    <row r="38" spans="1:5" x14ac:dyDescent="0.2">
      <c r="A38">
        <v>3</v>
      </c>
      <c r="B38" t="s">
        <v>352</v>
      </c>
      <c r="C38">
        <v>106</v>
      </c>
      <c r="D38" s="4">
        <v>0.41</v>
      </c>
      <c r="E38">
        <v>13</v>
      </c>
    </row>
    <row r="39" spans="1:5" x14ac:dyDescent="0.2">
      <c r="A39">
        <v>3</v>
      </c>
      <c r="B39" t="s">
        <v>352</v>
      </c>
      <c r="C39">
        <v>106</v>
      </c>
      <c r="D39" s="4">
        <v>0.52</v>
      </c>
      <c r="E39">
        <v>14</v>
      </c>
    </row>
    <row r="40" spans="1:5" x14ac:dyDescent="0.2">
      <c r="A40">
        <v>3</v>
      </c>
      <c r="B40" t="s">
        <v>352</v>
      </c>
      <c r="C40">
        <v>106</v>
      </c>
      <c r="D40" s="4">
        <v>0.22</v>
      </c>
      <c r="E40">
        <v>15</v>
      </c>
    </row>
    <row r="41" spans="1:5" x14ac:dyDescent="0.2">
      <c r="A41">
        <v>4</v>
      </c>
      <c r="B41" t="s">
        <v>353</v>
      </c>
      <c r="C41">
        <v>106</v>
      </c>
      <c r="D41" s="4">
        <v>0.47</v>
      </c>
      <c r="E41">
        <v>1</v>
      </c>
    </row>
    <row r="42" spans="1:5" x14ac:dyDescent="0.2">
      <c r="A42">
        <v>4</v>
      </c>
      <c r="B42" t="s">
        <v>353</v>
      </c>
      <c r="C42">
        <v>106</v>
      </c>
      <c r="D42" s="4">
        <v>0.41</v>
      </c>
      <c r="E42">
        <v>2</v>
      </c>
    </row>
    <row r="43" spans="1:5" x14ac:dyDescent="0.2">
      <c r="A43">
        <v>4</v>
      </c>
      <c r="B43" t="s">
        <v>353</v>
      </c>
      <c r="C43">
        <v>106</v>
      </c>
      <c r="D43" s="4">
        <v>0.15</v>
      </c>
      <c r="E43">
        <v>3</v>
      </c>
    </row>
    <row r="44" spans="1:5" x14ac:dyDescent="0.2">
      <c r="A44">
        <v>4</v>
      </c>
      <c r="B44" t="s">
        <v>353</v>
      </c>
      <c r="C44">
        <v>106</v>
      </c>
      <c r="D44" s="4">
        <v>0.34</v>
      </c>
      <c r="E44">
        <v>4</v>
      </c>
    </row>
    <row r="45" spans="1:5" x14ac:dyDescent="0.2">
      <c r="A45">
        <v>4</v>
      </c>
      <c r="B45" t="s">
        <v>353</v>
      </c>
      <c r="C45">
        <v>106</v>
      </c>
      <c r="D45" s="4">
        <v>0.56000000000000005</v>
      </c>
      <c r="E45">
        <v>5</v>
      </c>
    </row>
    <row r="46" spans="1:5" x14ac:dyDescent="0.2">
      <c r="A46">
        <v>5</v>
      </c>
      <c r="B46" t="s">
        <v>354</v>
      </c>
      <c r="C46">
        <v>208</v>
      </c>
      <c r="D46" s="4">
        <v>4.7E-2</v>
      </c>
      <c r="E46">
        <v>1</v>
      </c>
    </row>
    <row r="47" spans="1:5" x14ac:dyDescent="0.2">
      <c r="A47">
        <v>5</v>
      </c>
      <c r="B47" t="s">
        <v>354</v>
      </c>
      <c r="C47">
        <v>208</v>
      </c>
      <c r="D47" s="4">
        <v>0.28399999999999997</v>
      </c>
      <c r="E47">
        <v>2</v>
      </c>
    </row>
    <row r="48" spans="1:5" x14ac:dyDescent="0.2">
      <c r="A48">
        <v>5</v>
      </c>
      <c r="B48" t="s">
        <v>354</v>
      </c>
      <c r="C48">
        <v>208</v>
      </c>
      <c r="D48" s="4">
        <v>0.28199999999999997</v>
      </c>
      <c r="E48">
        <v>3</v>
      </c>
    </row>
    <row r="49" spans="1:5" x14ac:dyDescent="0.2">
      <c r="A49">
        <v>5</v>
      </c>
      <c r="B49" t="s">
        <v>354</v>
      </c>
      <c r="C49">
        <v>208</v>
      </c>
      <c r="D49" s="4">
        <v>0.20799999999999999</v>
      </c>
      <c r="E49">
        <v>4</v>
      </c>
    </row>
    <row r="50" spans="1:5" x14ac:dyDescent="0.2">
      <c r="A50">
        <v>5</v>
      </c>
      <c r="B50" t="s">
        <v>354</v>
      </c>
      <c r="C50">
        <v>208</v>
      </c>
      <c r="D50" s="4">
        <v>0.159</v>
      </c>
      <c r="E50">
        <v>5</v>
      </c>
    </row>
    <row r="51" spans="1:5" x14ac:dyDescent="0.2">
      <c r="A51">
        <v>5</v>
      </c>
      <c r="B51" t="s">
        <v>354</v>
      </c>
      <c r="C51">
        <v>208</v>
      </c>
      <c r="D51" s="4">
        <v>0.253</v>
      </c>
      <c r="E51">
        <v>6</v>
      </c>
    </row>
    <row r="52" spans="1:5" x14ac:dyDescent="0.2">
      <c r="A52">
        <v>5</v>
      </c>
      <c r="B52" t="s">
        <v>354</v>
      </c>
      <c r="C52">
        <v>208</v>
      </c>
      <c r="D52" s="4">
        <v>0.20300000000000001</v>
      </c>
      <c r="E52">
        <v>7</v>
      </c>
    </row>
    <row r="53" spans="1:5" x14ac:dyDescent="0.2">
      <c r="A53">
        <v>5</v>
      </c>
      <c r="B53" t="s">
        <v>354</v>
      </c>
      <c r="C53">
        <v>208</v>
      </c>
      <c r="D53" s="4">
        <v>0.19</v>
      </c>
      <c r="E53">
        <v>8</v>
      </c>
    </row>
    <row r="54" spans="1:5" x14ac:dyDescent="0.2">
      <c r="A54">
        <v>5</v>
      </c>
      <c r="B54" t="s">
        <v>354</v>
      </c>
      <c r="C54">
        <v>208</v>
      </c>
      <c r="D54" s="4">
        <v>3.9E-2</v>
      </c>
      <c r="E54">
        <v>9</v>
      </c>
    </row>
    <row r="55" spans="1:5" x14ac:dyDescent="0.2">
      <c r="A55">
        <v>5</v>
      </c>
      <c r="B55" t="s">
        <v>354</v>
      </c>
      <c r="C55">
        <v>208</v>
      </c>
      <c r="D55" s="4">
        <v>0.19700000000000001</v>
      </c>
      <c r="E55">
        <v>10</v>
      </c>
    </row>
    <row r="56" spans="1:5" x14ac:dyDescent="0.2">
      <c r="A56">
        <v>5</v>
      </c>
      <c r="B56" t="s">
        <v>354</v>
      </c>
      <c r="C56">
        <v>208</v>
      </c>
      <c r="D56" s="4">
        <v>0.191</v>
      </c>
      <c r="E56">
        <v>11</v>
      </c>
    </row>
    <row r="57" spans="1:5" x14ac:dyDescent="0.2">
      <c r="A57">
        <v>5</v>
      </c>
      <c r="B57" t="s">
        <v>354</v>
      </c>
      <c r="C57">
        <v>208</v>
      </c>
      <c r="D57" s="4">
        <v>0.115</v>
      </c>
      <c r="E57">
        <v>12</v>
      </c>
    </row>
    <row r="58" spans="1:5" x14ac:dyDescent="0.2">
      <c r="A58">
        <v>5</v>
      </c>
      <c r="B58" t="s">
        <v>354</v>
      </c>
      <c r="C58">
        <v>208</v>
      </c>
      <c r="D58" s="4">
        <v>0.22900000000000001</v>
      </c>
      <c r="E58">
        <v>13</v>
      </c>
    </row>
    <row r="59" spans="1:5" x14ac:dyDescent="0.2">
      <c r="A59">
        <v>5</v>
      </c>
      <c r="B59" t="s">
        <v>354</v>
      </c>
      <c r="C59">
        <v>208</v>
      </c>
      <c r="D59" s="4">
        <v>0.253</v>
      </c>
      <c r="E59">
        <v>14</v>
      </c>
    </row>
    <row r="60" spans="1:5" x14ac:dyDescent="0.2">
      <c r="A60">
        <v>5</v>
      </c>
      <c r="B60" t="s">
        <v>354</v>
      </c>
      <c r="C60">
        <v>208</v>
      </c>
      <c r="D60" s="4">
        <v>0.115</v>
      </c>
      <c r="E60">
        <v>15</v>
      </c>
    </row>
    <row r="61" spans="1:5" x14ac:dyDescent="0.2">
      <c r="A61">
        <v>5</v>
      </c>
      <c r="B61" t="s">
        <v>354</v>
      </c>
      <c r="C61">
        <v>208</v>
      </c>
      <c r="D61" s="4">
        <v>-8.1000000000000003E-2</v>
      </c>
      <c r="E61">
        <v>16</v>
      </c>
    </row>
    <row r="62" spans="1:5" x14ac:dyDescent="0.2">
      <c r="A62">
        <v>5</v>
      </c>
      <c r="B62" t="s">
        <v>354</v>
      </c>
      <c r="C62">
        <v>208</v>
      </c>
      <c r="D62" s="4">
        <v>0.13100000000000001</v>
      </c>
      <c r="E62">
        <v>17</v>
      </c>
    </row>
    <row r="63" spans="1:5" x14ac:dyDescent="0.2">
      <c r="A63">
        <v>5</v>
      </c>
      <c r="B63" t="s">
        <v>354</v>
      </c>
      <c r="C63">
        <v>208</v>
      </c>
      <c r="D63" s="4">
        <v>0.25900000000000001</v>
      </c>
      <c r="E63">
        <v>18</v>
      </c>
    </row>
    <row r="64" spans="1:5" x14ac:dyDescent="0.2">
      <c r="A64">
        <v>6</v>
      </c>
      <c r="B64" t="s">
        <v>355</v>
      </c>
      <c r="C64">
        <v>168</v>
      </c>
      <c r="D64" s="4">
        <v>0.182</v>
      </c>
      <c r="E64">
        <v>1</v>
      </c>
    </row>
    <row r="65" spans="1:5" x14ac:dyDescent="0.2">
      <c r="A65">
        <v>6</v>
      </c>
      <c r="B65" t="s">
        <v>355</v>
      </c>
      <c r="C65">
        <v>168</v>
      </c>
      <c r="D65" s="4">
        <v>0.32400000000000001</v>
      </c>
      <c r="E65">
        <v>2</v>
      </c>
    </row>
    <row r="66" spans="1:5" x14ac:dyDescent="0.2">
      <c r="A66">
        <v>6</v>
      </c>
      <c r="B66" t="s">
        <v>355</v>
      </c>
      <c r="C66">
        <v>168</v>
      </c>
      <c r="D66" s="4">
        <v>0.22500000000000001</v>
      </c>
      <c r="E66">
        <v>3</v>
      </c>
    </row>
    <row r="67" spans="1:5" x14ac:dyDescent="0.2">
      <c r="A67">
        <v>6</v>
      </c>
      <c r="B67" t="s">
        <v>355</v>
      </c>
      <c r="C67">
        <v>168</v>
      </c>
      <c r="D67" s="4">
        <v>0.24</v>
      </c>
      <c r="E67">
        <v>4</v>
      </c>
    </row>
    <row r="68" spans="1:5" x14ac:dyDescent="0.2">
      <c r="A68">
        <v>6</v>
      </c>
      <c r="B68" t="s">
        <v>355</v>
      </c>
      <c r="C68">
        <v>168</v>
      </c>
      <c r="D68" s="4">
        <v>0.185</v>
      </c>
      <c r="E68">
        <v>5</v>
      </c>
    </row>
    <row r="69" spans="1:5" x14ac:dyDescent="0.2">
      <c r="A69">
        <v>6</v>
      </c>
      <c r="B69" t="s">
        <v>355</v>
      </c>
      <c r="C69">
        <v>168</v>
      </c>
      <c r="D69" s="4">
        <v>0.27300000000000002</v>
      </c>
      <c r="E69">
        <v>6</v>
      </c>
    </row>
    <row r="70" spans="1:5" x14ac:dyDescent="0.2">
      <c r="A70">
        <v>6</v>
      </c>
      <c r="B70" t="s">
        <v>355</v>
      </c>
      <c r="C70">
        <v>168</v>
      </c>
      <c r="D70" s="4">
        <v>0.25600000000000001</v>
      </c>
      <c r="E70">
        <v>7</v>
      </c>
    </row>
    <row r="71" spans="1:5" x14ac:dyDescent="0.2">
      <c r="A71">
        <v>6</v>
      </c>
      <c r="B71" t="s">
        <v>355</v>
      </c>
      <c r="C71">
        <v>168</v>
      </c>
      <c r="D71" s="4">
        <v>0.14199999999999999</v>
      </c>
      <c r="E71">
        <v>8</v>
      </c>
    </row>
    <row r="72" spans="1:5" x14ac:dyDescent="0.2">
      <c r="A72">
        <v>6</v>
      </c>
      <c r="B72" t="s">
        <v>355</v>
      </c>
      <c r="C72">
        <v>168</v>
      </c>
      <c r="D72" s="4">
        <v>0.22500000000000001</v>
      </c>
      <c r="E72">
        <v>9</v>
      </c>
    </row>
    <row r="73" spans="1:5" x14ac:dyDescent="0.2">
      <c r="A73">
        <v>6</v>
      </c>
      <c r="B73" t="s">
        <v>355</v>
      </c>
      <c r="C73">
        <v>168</v>
      </c>
      <c r="D73" s="4">
        <v>0.28599999999999998</v>
      </c>
      <c r="E73">
        <v>10</v>
      </c>
    </row>
    <row r="74" spans="1:5" x14ac:dyDescent="0.2">
      <c r="A74">
        <v>6</v>
      </c>
      <c r="B74" t="s">
        <v>355</v>
      </c>
      <c r="C74">
        <v>168</v>
      </c>
      <c r="D74" s="4">
        <v>0.254</v>
      </c>
      <c r="E74">
        <v>11</v>
      </c>
    </row>
    <row r="75" spans="1:5" x14ac:dyDescent="0.2">
      <c r="A75">
        <v>6</v>
      </c>
      <c r="B75" t="s">
        <v>355</v>
      </c>
      <c r="C75">
        <v>168</v>
      </c>
      <c r="D75" s="4">
        <v>0.29699999999999999</v>
      </c>
      <c r="E75">
        <v>12</v>
      </c>
    </row>
    <row r="76" spans="1:5" x14ac:dyDescent="0.2">
      <c r="A76">
        <v>6</v>
      </c>
      <c r="B76" t="s">
        <v>355</v>
      </c>
      <c r="C76">
        <v>168</v>
      </c>
      <c r="D76" s="4">
        <v>0.111</v>
      </c>
      <c r="E76">
        <v>13</v>
      </c>
    </row>
    <row r="77" spans="1:5" x14ac:dyDescent="0.2">
      <c r="A77">
        <v>6</v>
      </c>
      <c r="B77" t="s">
        <v>355</v>
      </c>
      <c r="C77">
        <v>168</v>
      </c>
      <c r="D77" s="4">
        <v>0.19700000000000001</v>
      </c>
      <c r="E77">
        <v>14</v>
      </c>
    </row>
    <row r="78" spans="1:5" x14ac:dyDescent="0.2">
      <c r="A78">
        <v>6</v>
      </c>
      <c r="B78" t="s">
        <v>355</v>
      </c>
      <c r="C78">
        <v>168</v>
      </c>
      <c r="D78" s="4">
        <v>0.152</v>
      </c>
      <c r="E78">
        <v>15</v>
      </c>
    </row>
    <row r="79" spans="1:5" x14ac:dyDescent="0.2">
      <c r="A79">
        <v>6</v>
      </c>
      <c r="B79" t="s">
        <v>356</v>
      </c>
      <c r="C79">
        <v>168</v>
      </c>
      <c r="D79" s="4">
        <v>0.34</v>
      </c>
      <c r="E79">
        <v>1</v>
      </c>
    </row>
    <row r="80" spans="1:5" x14ac:dyDescent="0.2">
      <c r="A80">
        <v>6</v>
      </c>
      <c r="B80" t="s">
        <v>356</v>
      </c>
      <c r="C80">
        <v>168</v>
      </c>
      <c r="D80" s="4">
        <v>0.28000000000000003</v>
      </c>
      <c r="E80">
        <v>2</v>
      </c>
    </row>
    <row r="81" spans="1:5" x14ac:dyDescent="0.2">
      <c r="A81">
        <v>6</v>
      </c>
      <c r="B81" t="s">
        <v>356</v>
      </c>
      <c r="C81">
        <v>168</v>
      </c>
      <c r="D81" s="4">
        <v>0.16</v>
      </c>
      <c r="E81">
        <v>3</v>
      </c>
    </row>
    <row r="82" spans="1:5" x14ac:dyDescent="0.2">
      <c r="A82">
        <v>6</v>
      </c>
      <c r="B82" t="s">
        <v>356</v>
      </c>
      <c r="C82">
        <v>168</v>
      </c>
      <c r="D82" s="4">
        <v>0.23</v>
      </c>
      <c r="E82">
        <v>4</v>
      </c>
    </row>
    <row r="83" spans="1:5" x14ac:dyDescent="0.2">
      <c r="A83">
        <v>6</v>
      </c>
      <c r="B83" t="s">
        <v>356</v>
      </c>
      <c r="C83">
        <v>168</v>
      </c>
      <c r="D83" s="4">
        <v>0.15</v>
      </c>
      <c r="E83">
        <v>5</v>
      </c>
    </row>
    <row r="84" spans="1:5" x14ac:dyDescent="0.2">
      <c r="A84">
        <v>7</v>
      </c>
      <c r="B84" t="s">
        <v>357</v>
      </c>
      <c r="C84">
        <v>848</v>
      </c>
      <c r="D84" s="4">
        <v>0.28999999999999998</v>
      </c>
      <c r="E84">
        <v>1</v>
      </c>
    </row>
    <row r="85" spans="1:5" x14ac:dyDescent="0.2">
      <c r="A85">
        <v>7</v>
      </c>
      <c r="B85" t="s">
        <v>357</v>
      </c>
      <c r="C85">
        <v>848</v>
      </c>
      <c r="D85" s="4">
        <v>0.39</v>
      </c>
      <c r="E85">
        <v>2</v>
      </c>
    </row>
    <row r="86" spans="1:5" x14ac:dyDescent="0.2">
      <c r="A86">
        <v>7</v>
      </c>
      <c r="B86" t="s">
        <v>357</v>
      </c>
      <c r="C86">
        <v>848</v>
      </c>
      <c r="D86" s="4">
        <v>0.32</v>
      </c>
      <c r="E86">
        <v>3</v>
      </c>
    </row>
    <row r="87" spans="1:5" x14ac:dyDescent="0.2">
      <c r="A87">
        <v>7</v>
      </c>
      <c r="B87" t="s">
        <v>357</v>
      </c>
      <c r="C87">
        <v>848</v>
      </c>
      <c r="D87" s="4">
        <v>0.4</v>
      </c>
      <c r="E87">
        <v>4</v>
      </c>
    </row>
    <row r="88" spans="1:5" x14ac:dyDescent="0.2">
      <c r="A88">
        <v>7</v>
      </c>
      <c r="B88" t="s">
        <v>357</v>
      </c>
      <c r="C88">
        <v>848</v>
      </c>
      <c r="D88" s="4">
        <v>0.3</v>
      </c>
      <c r="E88">
        <v>5</v>
      </c>
    </row>
    <row r="89" spans="1:5" x14ac:dyDescent="0.2">
      <c r="A89">
        <v>7</v>
      </c>
      <c r="B89" t="s">
        <v>357</v>
      </c>
      <c r="C89">
        <v>848</v>
      </c>
      <c r="D89" s="4">
        <v>0.51</v>
      </c>
      <c r="E89">
        <v>6</v>
      </c>
    </row>
    <row r="90" spans="1:5" x14ac:dyDescent="0.2">
      <c r="A90">
        <v>7</v>
      </c>
      <c r="B90" t="s">
        <v>357</v>
      </c>
      <c r="C90">
        <v>848</v>
      </c>
      <c r="D90" s="4">
        <v>0.28999999999999998</v>
      </c>
      <c r="E90">
        <v>7</v>
      </c>
    </row>
    <row r="91" spans="1:5" x14ac:dyDescent="0.2">
      <c r="A91">
        <v>7</v>
      </c>
      <c r="B91" t="s">
        <v>357</v>
      </c>
      <c r="C91">
        <v>848</v>
      </c>
      <c r="D91" s="4">
        <v>0.22</v>
      </c>
      <c r="E91">
        <v>8</v>
      </c>
    </row>
    <row r="92" spans="1:5" x14ac:dyDescent="0.2">
      <c r="A92">
        <v>7</v>
      </c>
      <c r="B92" t="s">
        <v>357</v>
      </c>
      <c r="C92">
        <v>848</v>
      </c>
      <c r="D92" s="4">
        <v>0.23</v>
      </c>
      <c r="E92">
        <v>9</v>
      </c>
    </row>
    <row r="93" spans="1:5" x14ac:dyDescent="0.2">
      <c r="A93">
        <v>7</v>
      </c>
      <c r="B93" t="s">
        <v>357</v>
      </c>
      <c r="C93">
        <v>848</v>
      </c>
      <c r="D93" s="4">
        <v>0.38</v>
      </c>
      <c r="E93">
        <v>10</v>
      </c>
    </row>
    <row r="94" spans="1:5" x14ac:dyDescent="0.2">
      <c r="A94">
        <v>7</v>
      </c>
      <c r="B94" t="s">
        <v>357</v>
      </c>
      <c r="C94">
        <v>848</v>
      </c>
      <c r="D94" s="4">
        <v>0.38</v>
      </c>
      <c r="E94">
        <v>11</v>
      </c>
    </row>
    <row r="95" spans="1:5" x14ac:dyDescent="0.2">
      <c r="A95">
        <v>7</v>
      </c>
      <c r="B95" t="s">
        <v>357</v>
      </c>
      <c r="C95">
        <v>848</v>
      </c>
      <c r="D95" s="4">
        <v>0.4</v>
      </c>
      <c r="E95">
        <v>12</v>
      </c>
    </row>
    <row r="96" spans="1:5" x14ac:dyDescent="0.2">
      <c r="A96">
        <v>7</v>
      </c>
      <c r="B96" t="s">
        <v>357</v>
      </c>
      <c r="C96">
        <v>848</v>
      </c>
      <c r="D96" s="4">
        <v>0.08</v>
      </c>
      <c r="E96">
        <v>13</v>
      </c>
    </row>
    <row r="97" spans="1:5" x14ac:dyDescent="0.2">
      <c r="A97">
        <v>7</v>
      </c>
      <c r="B97" t="s">
        <v>357</v>
      </c>
      <c r="C97">
        <v>848</v>
      </c>
      <c r="D97" s="4">
        <v>0.16</v>
      </c>
      <c r="E97">
        <v>14</v>
      </c>
    </row>
    <row r="98" spans="1:5" x14ac:dyDescent="0.2">
      <c r="A98">
        <v>7</v>
      </c>
      <c r="B98" t="s">
        <v>357</v>
      </c>
      <c r="C98">
        <v>848</v>
      </c>
      <c r="D98" s="4">
        <v>0.47</v>
      </c>
      <c r="E98">
        <v>15</v>
      </c>
    </row>
    <row r="99" spans="1:5" x14ac:dyDescent="0.2">
      <c r="A99">
        <v>8</v>
      </c>
      <c r="B99" t="s">
        <v>358</v>
      </c>
      <c r="C99">
        <v>87</v>
      </c>
      <c r="D99" s="4">
        <v>0.11</v>
      </c>
      <c r="E99">
        <v>1</v>
      </c>
    </row>
    <row r="100" spans="1:5" x14ac:dyDescent="0.2">
      <c r="A100">
        <v>8</v>
      </c>
      <c r="B100" t="s">
        <v>358</v>
      </c>
      <c r="C100">
        <v>87</v>
      </c>
      <c r="D100" s="4">
        <v>0.33</v>
      </c>
      <c r="E100">
        <v>2</v>
      </c>
    </row>
    <row r="101" spans="1:5" x14ac:dyDescent="0.2">
      <c r="A101">
        <v>8</v>
      </c>
      <c r="B101" t="s">
        <v>358</v>
      </c>
      <c r="C101">
        <v>87</v>
      </c>
      <c r="D101" s="4">
        <v>0.11</v>
      </c>
      <c r="E101">
        <v>3</v>
      </c>
    </row>
    <row r="102" spans="1:5" x14ac:dyDescent="0.2">
      <c r="A102">
        <v>8</v>
      </c>
      <c r="B102" t="s">
        <v>358</v>
      </c>
      <c r="C102">
        <v>87</v>
      </c>
      <c r="D102" s="4">
        <v>0.26</v>
      </c>
      <c r="E102">
        <v>4</v>
      </c>
    </row>
    <row r="103" spans="1:5" x14ac:dyDescent="0.2">
      <c r="A103">
        <v>8</v>
      </c>
      <c r="B103" t="s">
        <v>358</v>
      </c>
      <c r="C103">
        <v>87</v>
      </c>
      <c r="D103" s="4">
        <v>0.15</v>
      </c>
      <c r="E103">
        <v>5</v>
      </c>
    </row>
    <row r="104" spans="1:5" x14ac:dyDescent="0.2">
      <c r="A104">
        <v>8</v>
      </c>
      <c r="B104" t="s">
        <v>358</v>
      </c>
      <c r="C104">
        <v>87</v>
      </c>
      <c r="D104" s="4">
        <v>0.18</v>
      </c>
      <c r="E104">
        <v>6</v>
      </c>
    </row>
    <row r="105" spans="1:5" x14ac:dyDescent="0.2">
      <c r="A105">
        <v>8</v>
      </c>
      <c r="B105" t="s">
        <v>358</v>
      </c>
      <c r="C105">
        <v>87</v>
      </c>
      <c r="D105" s="4">
        <v>0.15</v>
      </c>
      <c r="E105">
        <v>7</v>
      </c>
    </row>
    <row r="106" spans="1:5" x14ac:dyDescent="0.2">
      <c r="A106">
        <v>8</v>
      </c>
      <c r="B106" t="s">
        <v>358</v>
      </c>
      <c r="C106">
        <v>87</v>
      </c>
      <c r="D106" s="4">
        <v>0.24</v>
      </c>
      <c r="E106">
        <v>8</v>
      </c>
    </row>
    <row r="107" spans="1:5" x14ac:dyDescent="0.2">
      <c r="A107">
        <v>8</v>
      </c>
      <c r="B107" t="s">
        <v>358</v>
      </c>
      <c r="C107">
        <v>87</v>
      </c>
      <c r="D107" s="4">
        <v>0.05</v>
      </c>
      <c r="E107">
        <v>9</v>
      </c>
    </row>
    <row r="108" spans="1:5" x14ac:dyDescent="0.2">
      <c r="A108">
        <v>8</v>
      </c>
      <c r="B108" t="s">
        <v>358</v>
      </c>
      <c r="C108">
        <v>87</v>
      </c>
      <c r="D108" s="4">
        <v>0.3</v>
      </c>
      <c r="E108">
        <v>10</v>
      </c>
    </row>
    <row r="109" spans="1:5" x14ac:dyDescent="0.2">
      <c r="A109">
        <v>8</v>
      </c>
      <c r="B109" t="s">
        <v>358</v>
      </c>
      <c r="C109">
        <v>87</v>
      </c>
      <c r="D109" s="4">
        <v>0.17</v>
      </c>
      <c r="E109">
        <v>11</v>
      </c>
    </row>
    <row r="110" spans="1:5" x14ac:dyDescent="0.2">
      <c r="A110">
        <v>8</v>
      </c>
      <c r="B110" t="s">
        <v>358</v>
      </c>
      <c r="C110">
        <v>87</v>
      </c>
      <c r="D110" s="4">
        <v>-0.04</v>
      </c>
      <c r="E110">
        <v>12</v>
      </c>
    </row>
    <row r="111" spans="1:5" x14ac:dyDescent="0.2">
      <c r="A111">
        <v>8</v>
      </c>
      <c r="B111" t="s">
        <v>358</v>
      </c>
      <c r="C111">
        <v>87</v>
      </c>
      <c r="D111" s="4">
        <v>0.06</v>
      </c>
      <c r="E111">
        <v>13</v>
      </c>
    </row>
    <row r="112" spans="1:5" x14ac:dyDescent="0.2">
      <c r="A112">
        <v>8</v>
      </c>
      <c r="B112" t="s">
        <v>358</v>
      </c>
      <c r="C112">
        <v>87</v>
      </c>
      <c r="D112" s="4">
        <v>-0.13</v>
      </c>
      <c r="E112">
        <v>14</v>
      </c>
    </row>
    <row r="113" spans="1:5" x14ac:dyDescent="0.2">
      <c r="A113">
        <v>8</v>
      </c>
      <c r="B113" t="s">
        <v>358</v>
      </c>
      <c r="C113">
        <v>87</v>
      </c>
      <c r="D113" s="4">
        <v>0.11</v>
      </c>
      <c r="E113">
        <v>15</v>
      </c>
    </row>
    <row r="114" spans="1:5" x14ac:dyDescent="0.2">
      <c r="A114">
        <v>8</v>
      </c>
      <c r="B114" t="s">
        <v>358</v>
      </c>
      <c r="C114">
        <v>87</v>
      </c>
      <c r="D114" s="4">
        <v>-0.15</v>
      </c>
      <c r="E114">
        <v>16</v>
      </c>
    </row>
    <row r="115" spans="1:5" x14ac:dyDescent="0.2">
      <c r="A115">
        <v>8</v>
      </c>
      <c r="B115" t="s">
        <v>358</v>
      </c>
      <c r="C115">
        <v>87</v>
      </c>
      <c r="D115" s="4">
        <v>-0.01</v>
      </c>
      <c r="E115">
        <v>17</v>
      </c>
    </row>
    <row r="116" spans="1:5" x14ac:dyDescent="0.2">
      <c r="A116">
        <v>8</v>
      </c>
      <c r="B116" t="s">
        <v>358</v>
      </c>
      <c r="C116">
        <v>87</v>
      </c>
      <c r="D116" s="4">
        <v>0.28999999999999998</v>
      </c>
      <c r="E116">
        <v>18</v>
      </c>
    </row>
    <row r="117" spans="1:5" x14ac:dyDescent="0.2">
      <c r="A117">
        <v>9</v>
      </c>
      <c r="B117" t="s">
        <v>359</v>
      </c>
      <c r="C117">
        <v>40</v>
      </c>
      <c r="D117" s="4">
        <v>0.38</v>
      </c>
      <c r="E117">
        <v>1</v>
      </c>
    </row>
    <row r="118" spans="1:5" x14ac:dyDescent="0.2">
      <c r="A118">
        <v>9</v>
      </c>
      <c r="B118" t="s">
        <v>359</v>
      </c>
      <c r="C118">
        <v>40</v>
      </c>
      <c r="D118" s="4">
        <v>0.34</v>
      </c>
      <c r="E118">
        <v>2</v>
      </c>
    </row>
    <row r="119" spans="1:5" x14ac:dyDescent="0.2">
      <c r="A119">
        <v>9</v>
      </c>
      <c r="B119" t="s">
        <v>359</v>
      </c>
      <c r="C119">
        <v>40</v>
      </c>
      <c r="D119" s="4">
        <v>-0.03</v>
      </c>
      <c r="E119">
        <v>3</v>
      </c>
    </row>
    <row r="120" spans="1:5" x14ac:dyDescent="0.2">
      <c r="A120">
        <v>9</v>
      </c>
      <c r="B120" t="s">
        <v>359</v>
      </c>
      <c r="C120">
        <v>40</v>
      </c>
      <c r="D120" s="4">
        <v>0.11</v>
      </c>
      <c r="E120">
        <v>4</v>
      </c>
    </row>
    <row r="121" spans="1:5" x14ac:dyDescent="0.2">
      <c r="A121">
        <v>9</v>
      </c>
      <c r="B121" t="s">
        <v>359</v>
      </c>
      <c r="C121">
        <v>40</v>
      </c>
      <c r="D121" s="4">
        <v>0.44</v>
      </c>
      <c r="E121">
        <v>5</v>
      </c>
    </row>
    <row r="122" spans="1:5" x14ac:dyDescent="0.2">
      <c r="A122">
        <v>10</v>
      </c>
      <c r="B122" t="s">
        <v>360</v>
      </c>
      <c r="C122">
        <v>200</v>
      </c>
      <c r="D122" s="4">
        <v>0.4</v>
      </c>
      <c r="E122">
        <v>1</v>
      </c>
    </row>
    <row r="123" spans="1:5" x14ac:dyDescent="0.2">
      <c r="A123">
        <v>10</v>
      </c>
      <c r="B123" t="s">
        <v>360</v>
      </c>
      <c r="C123">
        <v>200</v>
      </c>
      <c r="D123" s="4">
        <v>0.24</v>
      </c>
      <c r="E123">
        <v>2</v>
      </c>
    </row>
    <row r="124" spans="1:5" x14ac:dyDescent="0.2">
      <c r="A124">
        <v>10</v>
      </c>
      <c r="B124" t="s">
        <v>360</v>
      </c>
      <c r="C124">
        <v>200</v>
      </c>
      <c r="D124" s="4">
        <v>0.33</v>
      </c>
      <c r="E124">
        <v>3</v>
      </c>
    </row>
    <row r="125" spans="1:5" x14ac:dyDescent="0.2">
      <c r="A125">
        <v>10</v>
      </c>
      <c r="B125" t="s">
        <v>360</v>
      </c>
      <c r="C125">
        <v>200</v>
      </c>
      <c r="D125" s="4">
        <v>0.32</v>
      </c>
      <c r="E125">
        <v>4</v>
      </c>
    </row>
    <row r="126" spans="1:5" x14ac:dyDescent="0.2">
      <c r="A126">
        <v>10</v>
      </c>
      <c r="B126" t="s">
        <v>360</v>
      </c>
      <c r="C126">
        <v>200</v>
      </c>
      <c r="D126" s="4">
        <v>0.27</v>
      </c>
      <c r="E126">
        <v>5</v>
      </c>
    </row>
    <row r="127" spans="1:5" x14ac:dyDescent="0.2">
      <c r="A127">
        <v>10</v>
      </c>
      <c r="B127" t="s">
        <v>360</v>
      </c>
      <c r="C127">
        <v>200</v>
      </c>
      <c r="D127" s="4">
        <v>0.22</v>
      </c>
      <c r="E127">
        <v>6</v>
      </c>
    </row>
    <row r="128" spans="1:5" x14ac:dyDescent="0.2">
      <c r="A128">
        <v>10</v>
      </c>
      <c r="B128" t="s">
        <v>360</v>
      </c>
      <c r="C128">
        <v>200</v>
      </c>
      <c r="D128" s="4">
        <v>0.35</v>
      </c>
      <c r="E128">
        <v>7</v>
      </c>
    </row>
    <row r="129" spans="1:5" x14ac:dyDescent="0.2">
      <c r="A129">
        <v>10</v>
      </c>
      <c r="B129" t="s">
        <v>360</v>
      </c>
      <c r="C129">
        <v>200</v>
      </c>
      <c r="D129" s="4">
        <v>0.26</v>
      </c>
      <c r="E129">
        <v>8</v>
      </c>
    </row>
    <row r="130" spans="1:5" x14ac:dyDescent="0.2">
      <c r="A130">
        <v>10</v>
      </c>
      <c r="B130" t="s">
        <v>360</v>
      </c>
      <c r="C130">
        <v>200</v>
      </c>
      <c r="D130" s="4">
        <v>0.39</v>
      </c>
      <c r="E130">
        <v>9</v>
      </c>
    </row>
    <row r="131" spans="1:5" x14ac:dyDescent="0.2">
      <c r="A131">
        <v>10</v>
      </c>
      <c r="B131" t="s">
        <v>360</v>
      </c>
      <c r="C131">
        <v>200</v>
      </c>
      <c r="D131" s="4">
        <v>0.24</v>
      </c>
      <c r="E131">
        <v>10</v>
      </c>
    </row>
    <row r="132" spans="1:5" x14ac:dyDescent="0.2">
      <c r="A132">
        <v>10</v>
      </c>
      <c r="B132" t="s">
        <v>360</v>
      </c>
      <c r="C132">
        <v>200</v>
      </c>
      <c r="D132" s="4">
        <v>0.19</v>
      </c>
      <c r="E132">
        <v>11</v>
      </c>
    </row>
    <row r="133" spans="1:5" x14ac:dyDescent="0.2">
      <c r="A133">
        <v>10</v>
      </c>
      <c r="B133" t="s">
        <v>360</v>
      </c>
      <c r="C133">
        <v>200</v>
      </c>
      <c r="D133" s="4">
        <v>0.35</v>
      </c>
      <c r="E133">
        <v>12</v>
      </c>
    </row>
    <row r="134" spans="1:5" x14ac:dyDescent="0.2">
      <c r="A134">
        <v>10</v>
      </c>
      <c r="B134" t="s">
        <v>360</v>
      </c>
      <c r="C134">
        <v>200</v>
      </c>
      <c r="D134" s="4">
        <v>0.04</v>
      </c>
      <c r="E134">
        <v>13</v>
      </c>
    </row>
    <row r="135" spans="1:5" x14ac:dyDescent="0.2">
      <c r="A135">
        <v>10</v>
      </c>
      <c r="B135" t="s">
        <v>360</v>
      </c>
      <c r="C135">
        <v>200</v>
      </c>
      <c r="D135" s="4">
        <v>-0.04</v>
      </c>
      <c r="E135">
        <v>14</v>
      </c>
    </row>
    <row r="136" spans="1:5" x14ac:dyDescent="0.2">
      <c r="A136">
        <v>10</v>
      </c>
      <c r="B136" t="s">
        <v>360</v>
      </c>
      <c r="C136">
        <v>200</v>
      </c>
      <c r="D136" s="4">
        <v>-1E-3</v>
      </c>
      <c r="E136">
        <v>15</v>
      </c>
    </row>
    <row r="137" spans="1:5" x14ac:dyDescent="0.2">
      <c r="A137">
        <v>11</v>
      </c>
      <c r="B137" t="s">
        <v>361</v>
      </c>
      <c r="C137">
        <v>182</v>
      </c>
      <c r="D137" s="4">
        <v>0.19</v>
      </c>
      <c r="E137">
        <v>1</v>
      </c>
    </row>
    <row r="138" spans="1:5" x14ac:dyDescent="0.2">
      <c r="A138">
        <v>11</v>
      </c>
      <c r="B138" t="s">
        <v>361</v>
      </c>
      <c r="C138">
        <v>182</v>
      </c>
      <c r="D138" s="4">
        <v>0.04</v>
      </c>
      <c r="E138">
        <v>2</v>
      </c>
    </row>
    <row r="139" spans="1:5" x14ac:dyDescent="0.2">
      <c r="A139">
        <v>11</v>
      </c>
      <c r="B139" t="s">
        <v>361</v>
      </c>
      <c r="C139">
        <v>182</v>
      </c>
      <c r="D139" s="4">
        <v>0.24</v>
      </c>
      <c r="E139">
        <v>3</v>
      </c>
    </row>
    <row r="140" spans="1:5" x14ac:dyDescent="0.2">
      <c r="A140">
        <v>11</v>
      </c>
      <c r="B140" t="s">
        <v>361</v>
      </c>
      <c r="C140">
        <v>182</v>
      </c>
      <c r="D140" s="4">
        <v>0.25</v>
      </c>
      <c r="E140">
        <v>4</v>
      </c>
    </row>
    <row r="141" spans="1:5" x14ac:dyDescent="0.2">
      <c r="A141">
        <v>11</v>
      </c>
      <c r="B141" t="s">
        <v>361</v>
      </c>
      <c r="C141">
        <v>182</v>
      </c>
      <c r="D141" s="4">
        <v>0.14000000000000001</v>
      </c>
      <c r="E141">
        <v>5</v>
      </c>
    </row>
    <row r="142" spans="1:5" x14ac:dyDescent="0.2">
      <c r="A142">
        <v>11</v>
      </c>
      <c r="B142" t="s">
        <v>361</v>
      </c>
      <c r="C142">
        <v>182</v>
      </c>
      <c r="D142" s="4">
        <v>0.11</v>
      </c>
      <c r="E142">
        <v>6</v>
      </c>
    </row>
    <row r="143" spans="1:5" x14ac:dyDescent="0.2">
      <c r="A143">
        <v>11</v>
      </c>
      <c r="B143" t="s">
        <v>361</v>
      </c>
      <c r="C143">
        <v>182</v>
      </c>
      <c r="D143" s="4">
        <v>0.18</v>
      </c>
      <c r="E143">
        <v>7</v>
      </c>
    </row>
    <row r="144" spans="1:5" x14ac:dyDescent="0.2">
      <c r="A144">
        <v>11</v>
      </c>
      <c r="B144" t="s">
        <v>361</v>
      </c>
      <c r="C144">
        <v>182</v>
      </c>
      <c r="D144" s="4">
        <v>0.14000000000000001</v>
      </c>
      <c r="E144">
        <v>8</v>
      </c>
    </row>
    <row r="145" spans="1:5" x14ac:dyDescent="0.2">
      <c r="A145">
        <v>11</v>
      </c>
      <c r="B145" t="s">
        <v>361</v>
      </c>
      <c r="C145">
        <v>182</v>
      </c>
      <c r="D145" s="4">
        <v>0.09</v>
      </c>
      <c r="E145">
        <v>9</v>
      </c>
    </row>
    <row r="146" spans="1:5" x14ac:dyDescent="0.2">
      <c r="A146">
        <v>11</v>
      </c>
      <c r="B146" t="s">
        <v>361</v>
      </c>
      <c r="C146">
        <v>182</v>
      </c>
      <c r="D146" s="4">
        <v>0.15</v>
      </c>
      <c r="E146">
        <v>10</v>
      </c>
    </row>
    <row r="147" spans="1:5" x14ac:dyDescent="0.2">
      <c r="A147">
        <v>11</v>
      </c>
      <c r="B147" t="s">
        <v>361</v>
      </c>
      <c r="C147">
        <v>182</v>
      </c>
      <c r="D147" s="4">
        <v>0.16</v>
      </c>
      <c r="E147">
        <v>11</v>
      </c>
    </row>
    <row r="148" spans="1:5" x14ac:dyDescent="0.2">
      <c r="A148">
        <v>11</v>
      </c>
      <c r="B148" t="s">
        <v>361</v>
      </c>
      <c r="C148">
        <v>182</v>
      </c>
      <c r="D148" s="4">
        <v>0.02</v>
      </c>
      <c r="E148">
        <v>12</v>
      </c>
    </row>
    <row r="149" spans="1:5" x14ac:dyDescent="0.2">
      <c r="A149">
        <v>11</v>
      </c>
      <c r="B149" t="s">
        <v>361</v>
      </c>
      <c r="C149">
        <v>182</v>
      </c>
      <c r="D149" s="4">
        <v>0.22</v>
      </c>
      <c r="E149">
        <v>13</v>
      </c>
    </row>
    <row r="150" spans="1:5" x14ac:dyDescent="0.2">
      <c r="A150">
        <v>11</v>
      </c>
      <c r="B150" t="s">
        <v>361</v>
      </c>
      <c r="C150">
        <v>182</v>
      </c>
      <c r="D150" s="4">
        <v>0.15</v>
      </c>
      <c r="E150">
        <v>14</v>
      </c>
    </row>
    <row r="151" spans="1:5" x14ac:dyDescent="0.2">
      <c r="A151">
        <v>11</v>
      </c>
      <c r="B151" t="s">
        <v>361</v>
      </c>
      <c r="C151">
        <v>182</v>
      </c>
      <c r="D151" s="4">
        <v>0.15</v>
      </c>
      <c r="E151">
        <v>15</v>
      </c>
    </row>
    <row r="152" spans="1:5" x14ac:dyDescent="0.2">
      <c r="A152">
        <v>11</v>
      </c>
      <c r="B152" t="s">
        <v>361</v>
      </c>
      <c r="C152">
        <v>182</v>
      </c>
      <c r="D152" s="4">
        <v>0.16</v>
      </c>
      <c r="E152">
        <v>16</v>
      </c>
    </row>
    <row r="153" spans="1:5" x14ac:dyDescent="0.2">
      <c r="A153">
        <v>11</v>
      </c>
      <c r="B153" t="s">
        <v>361</v>
      </c>
      <c r="C153">
        <v>182</v>
      </c>
      <c r="D153" s="4">
        <v>-0.01</v>
      </c>
      <c r="E153">
        <v>17</v>
      </c>
    </row>
    <row r="154" spans="1:5" x14ac:dyDescent="0.2">
      <c r="A154">
        <v>11</v>
      </c>
      <c r="B154" t="s">
        <v>361</v>
      </c>
      <c r="C154">
        <v>182</v>
      </c>
      <c r="D154" s="4">
        <v>0.04</v>
      </c>
      <c r="E154">
        <v>18</v>
      </c>
    </row>
    <row r="155" spans="1:5" x14ac:dyDescent="0.2">
      <c r="A155">
        <v>12</v>
      </c>
      <c r="B155" t="s">
        <v>362</v>
      </c>
      <c r="C155">
        <v>304</v>
      </c>
      <c r="D155" s="4">
        <v>0.37</v>
      </c>
      <c r="E155">
        <v>1</v>
      </c>
    </row>
    <row r="156" spans="1:5" x14ac:dyDescent="0.2">
      <c r="A156">
        <v>12</v>
      </c>
      <c r="B156" t="s">
        <v>362</v>
      </c>
      <c r="C156">
        <v>304</v>
      </c>
      <c r="D156" s="4">
        <v>0.44</v>
      </c>
      <c r="E156">
        <v>2</v>
      </c>
    </row>
    <row r="157" spans="1:5" x14ac:dyDescent="0.2">
      <c r="A157">
        <v>12</v>
      </c>
      <c r="B157" t="s">
        <v>362</v>
      </c>
      <c r="C157">
        <v>304</v>
      </c>
      <c r="D157" s="4">
        <v>0.37</v>
      </c>
      <c r="E157">
        <v>3</v>
      </c>
    </row>
    <row r="158" spans="1:5" x14ac:dyDescent="0.2">
      <c r="A158">
        <v>12</v>
      </c>
      <c r="B158" t="s">
        <v>362</v>
      </c>
      <c r="C158">
        <v>304</v>
      </c>
      <c r="D158" s="4">
        <v>0.21</v>
      </c>
      <c r="E158">
        <v>4</v>
      </c>
    </row>
    <row r="159" spans="1:5" x14ac:dyDescent="0.2">
      <c r="A159">
        <v>12</v>
      </c>
      <c r="B159" t="s">
        <v>362</v>
      </c>
      <c r="C159">
        <v>304</v>
      </c>
      <c r="D159" s="4">
        <v>0.41</v>
      </c>
      <c r="E159">
        <v>5</v>
      </c>
    </row>
    <row r="160" spans="1:5" x14ac:dyDescent="0.2">
      <c r="A160">
        <v>12</v>
      </c>
      <c r="B160" t="s">
        <v>363</v>
      </c>
      <c r="C160">
        <v>304</v>
      </c>
      <c r="D160" s="4">
        <v>0.44</v>
      </c>
      <c r="E160">
        <v>1</v>
      </c>
    </row>
    <row r="161" spans="1:5" x14ac:dyDescent="0.2">
      <c r="A161">
        <v>13</v>
      </c>
      <c r="B161" t="s">
        <v>364</v>
      </c>
      <c r="C161">
        <v>228</v>
      </c>
      <c r="D161" s="4">
        <v>0.16</v>
      </c>
      <c r="E161">
        <v>1</v>
      </c>
    </row>
    <row r="162" spans="1:5" x14ac:dyDescent="0.2">
      <c r="A162">
        <v>13</v>
      </c>
      <c r="B162" t="s">
        <v>364</v>
      </c>
      <c r="C162">
        <v>228</v>
      </c>
      <c r="D162" s="4">
        <v>-0.02</v>
      </c>
      <c r="E162">
        <v>2</v>
      </c>
    </row>
    <row r="163" spans="1:5" x14ac:dyDescent="0.2">
      <c r="A163">
        <v>13</v>
      </c>
      <c r="B163" t="s">
        <v>364</v>
      </c>
      <c r="C163">
        <v>228</v>
      </c>
      <c r="D163" s="4">
        <v>0.24</v>
      </c>
      <c r="E163">
        <v>3</v>
      </c>
    </row>
    <row r="164" spans="1:5" x14ac:dyDescent="0.2">
      <c r="A164">
        <v>13</v>
      </c>
      <c r="B164" t="s">
        <v>364</v>
      </c>
      <c r="C164">
        <v>228</v>
      </c>
      <c r="D164" s="4">
        <v>0.31</v>
      </c>
      <c r="E164">
        <v>4</v>
      </c>
    </row>
    <row r="165" spans="1:5" x14ac:dyDescent="0.2">
      <c r="A165">
        <v>13</v>
      </c>
      <c r="B165" t="s">
        <v>364</v>
      </c>
      <c r="C165">
        <v>228</v>
      </c>
      <c r="D165" s="4">
        <v>0.05</v>
      </c>
      <c r="E165">
        <v>5</v>
      </c>
    </row>
    <row r="166" spans="1:5" x14ac:dyDescent="0.2">
      <c r="A166">
        <v>13</v>
      </c>
      <c r="B166" t="s">
        <v>364</v>
      </c>
      <c r="C166">
        <v>228</v>
      </c>
      <c r="D166" s="4">
        <v>0.21</v>
      </c>
      <c r="E166">
        <v>6</v>
      </c>
    </row>
    <row r="167" spans="1:5" x14ac:dyDescent="0.2">
      <c r="A167">
        <v>13</v>
      </c>
      <c r="B167" t="s">
        <v>364</v>
      </c>
      <c r="C167">
        <v>228</v>
      </c>
      <c r="D167" s="4">
        <v>0.11</v>
      </c>
      <c r="E167">
        <v>7</v>
      </c>
    </row>
    <row r="168" spans="1:5" x14ac:dyDescent="0.2">
      <c r="A168">
        <v>13</v>
      </c>
      <c r="B168" t="s">
        <v>364</v>
      </c>
      <c r="C168">
        <v>228</v>
      </c>
      <c r="D168" s="4">
        <v>0.15</v>
      </c>
      <c r="E168">
        <v>8</v>
      </c>
    </row>
    <row r="169" spans="1:5" x14ac:dyDescent="0.2">
      <c r="A169">
        <v>13</v>
      </c>
      <c r="B169" t="s">
        <v>364</v>
      </c>
      <c r="C169">
        <v>228</v>
      </c>
      <c r="D169" s="4">
        <v>0.02</v>
      </c>
      <c r="E169">
        <v>9</v>
      </c>
    </row>
    <row r="170" spans="1:5" x14ac:dyDescent="0.2">
      <c r="A170">
        <v>13</v>
      </c>
      <c r="B170" t="s">
        <v>364</v>
      </c>
      <c r="C170">
        <v>228</v>
      </c>
      <c r="D170" s="4">
        <v>0.21</v>
      </c>
      <c r="E170">
        <v>10</v>
      </c>
    </row>
    <row r="171" spans="1:5" x14ac:dyDescent="0.2">
      <c r="A171">
        <v>13</v>
      </c>
      <c r="B171" t="s">
        <v>364</v>
      </c>
      <c r="C171">
        <v>228</v>
      </c>
      <c r="D171" s="4">
        <v>7.0000000000000007E-2</v>
      </c>
      <c r="E171">
        <v>11</v>
      </c>
    </row>
    <row r="172" spans="1:5" x14ac:dyDescent="0.2">
      <c r="A172">
        <v>13</v>
      </c>
      <c r="B172" t="s">
        <v>364</v>
      </c>
      <c r="C172">
        <v>228</v>
      </c>
      <c r="D172" s="4">
        <v>0.19</v>
      </c>
      <c r="E172">
        <v>12</v>
      </c>
    </row>
    <row r="173" spans="1:5" x14ac:dyDescent="0.2">
      <c r="A173">
        <v>13</v>
      </c>
      <c r="B173" t="s">
        <v>364</v>
      </c>
      <c r="C173">
        <v>228</v>
      </c>
      <c r="D173" s="4">
        <v>0.11</v>
      </c>
      <c r="E173">
        <v>13</v>
      </c>
    </row>
    <row r="174" spans="1:5" x14ac:dyDescent="0.2">
      <c r="A174">
        <v>13</v>
      </c>
      <c r="B174" t="s">
        <v>364</v>
      </c>
      <c r="C174">
        <v>228</v>
      </c>
      <c r="D174" s="4">
        <v>0.04</v>
      </c>
      <c r="E174">
        <v>14</v>
      </c>
    </row>
    <row r="175" spans="1:5" x14ac:dyDescent="0.2">
      <c r="A175">
        <v>13</v>
      </c>
      <c r="B175" t="s">
        <v>364</v>
      </c>
      <c r="C175">
        <v>228</v>
      </c>
      <c r="D175" s="4">
        <v>0.04</v>
      </c>
      <c r="E175">
        <v>15</v>
      </c>
    </row>
    <row r="176" spans="1:5" x14ac:dyDescent="0.2">
      <c r="A176">
        <v>14</v>
      </c>
      <c r="B176" t="s">
        <v>365</v>
      </c>
      <c r="C176">
        <v>228</v>
      </c>
      <c r="D176" s="4">
        <v>0.35</v>
      </c>
      <c r="E176">
        <v>1</v>
      </c>
    </row>
    <row r="177" spans="1:5" x14ac:dyDescent="0.2">
      <c r="A177">
        <v>14</v>
      </c>
      <c r="B177" t="s">
        <v>365</v>
      </c>
      <c r="C177">
        <v>228</v>
      </c>
      <c r="D177" s="4">
        <v>0.16</v>
      </c>
      <c r="E177">
        <v>2</v>
      </c>
    </row>
    <row r="178" spans="1:5" x14ac:dyDescent="0.2">
      <c r="A178">
        <v>14</v>
      </c>
      <c r="B178" t="s">
        <v>365</v>
      </c>
      <c r="C178">
        <v>228</v>
      </c>
      <c r="D178" s="4">
        <v>0.46</v>
      </c>
      <c r="E178">
        <v>3</v>
      </c>
    </row>
    <row r="179" spans="1:5" x14ac:dyDescent="0.2">
      <c r="A179">
        <v>14</v>
      </c>
      <c r="B179" t="s">
        <v>365</v>
      </c>
      <c r="C179">
        <v>228</v>
      </c>
      <c r="D179" s="4">
        <v>0.52</v>
      </c>
      <c r="E179">
        <v>4</v>
      </c>
    </row>
    <row r="180" spans="1:5" x14ac:dyDescent="0.2">
      <c r="A180">
        <v>14</v>
      </c>
      <c r="B180" t="s">
        <v>365</v>
      </c>
      <c r="C180">
        <v>228</v>
      </c>
      <c r="D180" s="4">
        <v>0.25</v>
      </c>
      <c r="E180">
        <v>5</v>
      </c>
    </row>
    <row r="181" spans="1:5" x14ac:dyDescent="0.2">
      <c r="A181">
        <v>14</v>
      </c>
      <c r="B181" t="s">
        <v>365</v>
      </c>
      <c r="C181">
        <v>228</v>
      </c>
      <c r="D181" s="4">
        <v>0.38</v>
      </c>
      <c r="E181">
        <v>6</v>
      </c>
    </row>
    <row r="182" spans="1:5" x14ac:dyDescent="0.2">
      <c r="A182">
        <v>14</v>
      </c>
      <c r="B182" t="s">
        <v>365</v>
      </c>
      <c r="C182">
        <v>228</v>
      </c>
      <c r="D182" s="4">
        <v>0.39</v>
      </c>
      <c r="E182">
        <v>7</v>
      </c>
    </row>
    <row r="183" spans="1:5" x14ac:dyDescent="0.2">
      <c r="A183">
        <v>14</v>
      </c>
      <c r="B183" t="s">
        <v>365</v>
      </c>
      <c r="C183">
        <v>228</v>
      </c>
      <c r="D183" s="4">
        <v>0.28999999999999998</v>
      </c>
      <c r="E183">
        <v>8</v>
      </c>
    </row>
    <row r="184" spans="1:5" x14ac:dyDescent="0.2">
      <c r="A184">
        <v>14</v>
      </c>
      <c r="B184" t="s">
        <v>365</v>
      </c>
      <c r="C184">
        <v>228</v>
      </c>
      <c r="D184" s="4">
        <v>0.24</v>
      </c>
      <c r="E184">
        <v>9</v>
      </c>
    </row>
    <row r="185" spans="1:5" x14ac:dyDescent="0.2">
      <c r="A185">
        <v>14</v>
      </c>
      <c r="B185" t="s">
        <v>365</v>
      </c>
      <c r="C185">
        <v>228</v>
      </c>
      <c r="D185" s="4">
        <v>0.3</v>
      </c>
      <c r="E185">
        <v>10</v>
      </c>
    </row>
    <row r="186" spans="1:5" x14ac:dyDescent="0.2">
      <c r="A186">
        <v>14</v>
      </c>
      <c r="B186" t="s">
        <v>365</v>
      </c>
      <c r="C186">
        <v>228</v>
      </c>
      <c r="D186" s="4">
        <v>0.31</v>
      </c>
      <c r="E186">
        <v>11</v>
      </c>
    </row>
    <row r="187" spans="1:5" x14ac:dyDescent="0.2">
      <c r="A187">
        <v>14</v>
      </c>
      <c r="B187" t="s">
        <v>365</v>
      </c>
      <c r="C187">
        <v>228</v>
      </c>
      <c r="D187" s="4">
        <v>0.3</v>
      </c>
      <c r="E187">
        <v>12</v>
      </c>
    </row>
    <row r="188" spans="1:5" x14ac:dyDescent="0.2">
      <c r="A188">
        <v>14</v>
      </c>
      <c r="B188" t="s">
        <v>365</v>
      </c>
      <c r="C188">
        <v>228</v>
      </c>
      <c r="D188" s="4">
        <v>0.25</v>
      </c>
      <c r="E188">
        <v>13</v>
      </c>
    </row>
    <row r="189" spans="1:5" x14ac:dyDescent="0.2">
      <c r="A189">
        <v>14</v>
      </c>
      <c r="B189" t="s">
        <v>365</v>
      </c>
      <c r="C189">
        <v>228</v>
      </c>
      <c r="D189" s="4">
        <v>0.11</v>
      </c>
      <c r="E189">
        <v>14</v>
      </c>
    </row>
    <row r="190" spans="1:5" x14ac:dyDescent="0.2">
      <c r="A190">
        <v>14</v>
      </c>
      <c r="B190" t="s">
        <v>365</v>
      </c>
      <c r="C190">
        <v>228</v>
      </c>
      <c r="D190" s="4">
        <v>0.14000000000000001</v>
      </c>
      <c r="E190">
        <v>15</v>
      </c>
    </row>
    <row r="191" spans="1:5" x14ac:dyDescent="0.2">
      <c r="A191">
        <v>15</v>
      </c>
      <c r="B191" t="s">
        <v>366</v>
      </c>
      <c r="C191">
        <v>222</v>
      </c>
      <c r="D191" s="4">
        <v>0.51</v>
      </c>
      <c r="E191">
        <v>1</v>
      </c>
    </row>
    <row r="192" spans="1:5" x14ac:dyDescent="0.2">
      <c r="A192">
        <v>15</v>
      </c>
      <c r="B192" t="s">
        <v>366</v>
      </c>
      <c r="C192">
        <v>222</v>
      </c>
      <c r="D192" s="4">
        <v>0.45</v>
      </c>
      <c r="E192">
        <v>2</v>
      </c>
    </row>
    <row r="193" spans="1:5" x14ac:dyDescent="0.2">
      <c r="A193">
        <v>15</v>
      </c>
      <c r="B193" t="s">
        <v>366</v>
      </c>
      <c r="C193">
        <v>222</v>
      </c>
      <c r="D193" s="4">
        <v>0.48</v>
      </c>
      <c r="E193">
        <v>3</v>
      </c>
    </row>
    <row r="194" spans="1:5" x14ac:dyDescent="0.2">
      <c r="A194">
        <v>15</v>
      </c>
      <c r="B194" t="s">
        <v>366</v>
      </c>
      <c r="C194">
        <v>222</v>
      </c>
      <c r="D194" s="4">
        <v>0.48</v>
      </c>
      <c r="E194">
        <v>4</v>
      </c>
    </row>
    <row r="195" spans="1:5" x14ac:dyDescent="0.2">
      <c r="A195">
        <v>15</v>
      </c>
      <c r="B195" t="s">
        <v>366</v>
      </c>
      <c r="C195">
        <v>222</v>
      </c>
      <c r="D195" s="4">
        <v>0.42</v>
      </c>
      <c r="E195">
        <v>5</v>
      </c>
    </row>
    <row r="196" spans="1:5" x14ac:dyDescent="0.2">
      <c r="A196">
        <v>15</v>
      </c>
      <c r="B196" t="s">
        <v>366</v>
      </c>
      <c r="C196">
        <v>222</v>
      </c>
      <c r="D196" s="4">
        <v>0.56000000000000005</v>
      </c>
      <c r="E196">
        <v>6</v>
      </c>
    </row>
    <row r="197" spans="1:5" x14ac:dyDescent="0.2">
      <c r="A197">
        <v>15</v>
      </c>
      <c r="B197" t="s">
        <v>366</v>
      </c>
      <c r="C197">
        <v>222</v>
      </c>
      <c r="D197" s="4">
        <v>0.44</v>
      </c>
      <c r="E197">
        <v>7</v>
      </c>
    </row>
    <row r="198" spans="1:5" x14ac:dyDescent="0.2">
      <c r="A198">
        <v>15</v>
      </c>
      <c r="B198" t="s">
        <v>366</v>
      </c>
      <c r="C198">
        <v>222</v>
      </c>
      <c r="D198" s="4">
        <v>0.37</v>
      </c>
      <c r="E198">
        <v>8</v>
      </c>
    </row>
    <row r="199" spans="1:5" x14ac:dyDescent="0.2">
      <c r="A199">
        <v>15</v>
      </c>
      <c r="B199" t="s">
        <v>366</v>
      </c>
      <c r="C199">
        <v>222</v>
      </c>
      <c r="D199" s="4">
        <v>0.46</v>
      </c>
      <c r="E199">
        <v>9</v>
      </c>
    </row>
    <row r="200" spans="1:5" x14ac:dyDescent="0.2">
      <c r="A200">
        <v>15</v>
      </c>
      <c r="B200" t="s">
        <v>366</v>
      </c>
      <c r="C200">
        <v>222</v>
      </c>
      <c r="D200" s="4">
        <v>0.39</v>
      </c>
      <c r="E200">
        <v>10</v>
      </c>
    </row>
    <row r="201" spans="1:5" x14ac:dyDescent="0.2">
      <c r="A201">
        <v>15</v>
      </c>
      <c r="B201" t="s">
        <v>366</v>
      </c>
      <c r="C201">
        <v>222</v>
      </c>
      <c r="D201" s="4">
        <v>0.42</v>
      </c>
      <c r="E201">
        <v>11</v>
      </c>
    </row>
    <row r="202" spans="1:5" x14ac:dyDescent="0.2">
      <c r="A202">
        <v>15</v>
      </c>
      <c r="B202" t="s">
        <v>366</v>
      </c>
      <c r="C202">
        <v>222</v>
      </c>
      <c r="D202" s="4">
        <v>0.48</v>
      </c>
      <c r="E202">
        <v>12</v>
      </c>
    </row>
    <row r="203" spans="1:5" x14ac:dyDescent="0.2">
      <c r="A203">
        <v>15</v>
      </c>
      <c r="B203" t="s">
        <v>366</v>
      </c>
      <c r="C203">
        <v>222</v>
      </c>
      <c r="D203" s="4">
        <v>0.23</v>
      </c>
      <c r="E203">
        <v>13</v>
      </c>
    </row>
    <row r="204" spans="1:5" x14ac:dyDescent="0.2">
      <c r="A204">
        <v>15</v>
      </c>
      <c r="B204" t="s">
        <v>366</v>
      </c>
      <c r="C204">
        <v>222</v>
      </c>
      <c r="D204" s="4">
        <v>0.27</v>
      </c>
      <c r="E204">
        <v>14</v>
      </c>
    </row>
    <row r="205" spans="1:5" x14ac:dyDescent="0.2">
      <c r="A205">
        <v>15</v>
      </c>
      <c r="B205" t="s">
        <v>366</v>
      </c>
      <c r="C205">
        <v>222</v>
      </c>
      <c r="D205" s="4">
        <v>0.37</v>
      </c>
      <c r="E205">
        <v>15</v>
      </c>
    </row>
    <row r="206" spans="1:5" x14ac:dyDescent="0.2">
      <c r="A206">
        <v>16</v>
      </c>
      <c r="B206" t="s">
        <v>367</v>
      </c>
      <c r="C206">
        <v>222</v>
      </c>
      <c r="D206" s="4">
        <v>0.28000000000000003</v>
      </c>
      <c r="E206">
        <v>1</v>
      </c>
    </row>
    <row r="207" spans="1:5" x14ac:dyDescent="0.2">
      <c r="A207">
        <v>16</v>
      </c>
      <c r="B207" t="s">
        <v>367</v>
      </c>
      <c r="C207">
        <v>222</v>
      </c>
      <c r="D207" s="4">
        <v>0.24</v>
      </c>
      <c r="E207">
        <v>2</v>
      </c>
    </row>
    <row r="208" spans="1:5" x14ac:dyDescent="0.2">
      <c r="A208">
        <v>16</v>
      </c>
      <c r="B208" t="s">
        <v>367</v>
      </c>
      <c r="C208">
        <v>222</v>
      </c>
      <c r="D208" s="4">
        <v>0.26</v>
      </c>
      <c r="E208">
        <v>3</v>
      </c>
    </row>
    <row r="209" spans="1:5" x14ac:dyDescent="0.2">
      <c r="A209">
        <v>16</v>
      </c>
      <c r="B209" t="s">
        <v>367</v>
      </c>
      <c r="C209">
        <v>222</v>
      </c>
      <c r="D209" s="4">
        <v>0.25</v>
      </c>
      <c r="E209">
        <v>4</v>
      </c>
    </row>
    <row r="210" spans="1:5" x14ac:dyDescent="0.2">
      <c r="A210">
        <v>16</v>
      </c>
      <c r="B210" t="s">
        <v>367</v>
      </c>
      <c r="C210">
        <v>222</v>
      </c>
      <c r="D210" s="4">
        <v>0.32</v>
      </c>
      <c r="E210">
        <v>5</v>
      </c>
    </row>
    <row r="211" spans="1:5" x14ac:dyDescent="0.2">
      <c r="A211">
        <v>16</v>
      </c>
      <c r="B211" t="s">
        <v>367</v>
      </c>
      <c r="C211">
        <v>222</v>
      </c>
      <c r="D211" s="4">
        <v>0.42</v>
      </c>
      <c r="E211">
        <v>6</v>
      </c>
    </row>
    <row r="212" spans="1:5" x14ac:dyDescent="0.2">
      <c r="A212">
        <v>16</v>
      </c>
      <c r="B212" t="s">
        <v>367</v>
      </c>
      <c r="C212">
        <v>222</v>
      </c>
      <c r="D212" s="4">
        <v>0.28000000000000003</v>
      </c>
      <c r="E212">
        <v>7</v>
      </c>
    </row>
    <row r="213" spans="1:5" x14ac:dyDescent="0.2">
      <c r="A213">
        <v>16</v>
      </c>
      <c r="B213" t="s">
        <v>367</v>
      </c>
      <c r="C213">
        <v>222</v>
      </c>
      <c r="D213" s="4">
        <v>0.05</v>
      </c>
      <c r="E213">
        <v>8</v>
      </c>
    </row>
    <row r="214" spans="1:5" x14ac:dyDescent="0.2">
      <c r="A214">
        <v>16</v>
      </c>
      <c r="B214" t="s">
        <v>367</v>
      </c>
      <c r="C214">
        <v>222</v>
      </c>
      <c r="D214" s="4">
        <v>0.21</v>
      </c>
      <c r="E214">
        <v>9</v>
      </c>
    </row>
    <row r="215" spans="1:5" x14ac:dyDescent="0.2">
      <c r="A215">
        <v>16</v>
      </c>
      <c r="B215" t="s">
        <v>367</v>
      </c>
      <c r="C215">
        <v>222</v>
      </c>
      <c r="D215" s="4">
        <v>0.21</v>
      </c>
      <c r="E215">
        <v>10</v>
      </c>
    </row>
    <row r="216" spans="1:5" x14ac:dyDescent="0.2">
      <c r="A216">
        <v>16</v>
      </c>
      <c r="B216" t="s">
        <v>367</v>
      </c>
      <c r="C216">
        <v>222</v>
      </c>
      <c r="D216" s="4">
        <v>0.28000000000000003</v>
      </c>
      <c r="E216">
        <v>11</v>
      </c>
    </row>
    <row r="217" spans="1:5" x14ac:dyDescent="0.2">
      <c r="A217">
        <v>16</v>
      </c>
      <c r="B217" t="s">
        <v>367</v>
      </c>
      <c r="C217">
        <v>222</v>
      </c>
      <c r="D217" s="4">
        <v>0.38</v>
      </c>
      <c r="E217">
        <v>12</v>
      </c>
    </row>
    <row r="218" spans="1:5" x14ac:dyDescent="0.2">
      <c r="A218">
        <v>16</v>
      </c>
      <c r="B218" t="s">
        <v>367</v>
      </c>
      <c r="C218">
        <v>222</v>
      </c>
      <c r="D218" s="4">
        <v>0.02</v>
      </c>
      <c r="E218">
        <v>13</v>
      </c>
    </row>
    <row r="219" spans="1:5" x14ac:dyDescent="0.2">
      <c r="A219">
        <v>16</v>
      </c>
      <c r="B219" t="s">
        <v>367</v>
      </c>
      <c r="C219">
        <v>222</v>
      </c>
      <c r="D219" s="4">
        <v>0.12</v>
      </c>
      <c r="E219">
        <v>14</v>
      </c>
    </row>
    <row r="220" spans="1:5" x14ac:dyDescent="0.2">
      <c r="A220">
        <v>16</v>
      </c>
      <c r="B220" t="s">
        <v>367</v>
      </c>
      <c r="C220">
        <v>222</v>
      </c>
      <c r="D220" s="4">
        <v>0.21</v>
      </c>
      <c r="E220">
        <v>15</v>
      </c>
    </row>
    <row r="221" spans="1:5" x14ac:dyDescent="0.2">
      <c r="A221">
        <v>17</v>
      </c>
      <c r="B221" t="s">
        <v>368</v>
      </c>
      <c r="C221">
        <v>222</v>
      </c>
      <c r="D221" s="4">
        <v>0.3</v>
      </c>
      <c r="E221">
        <v>1</v>
      </c>
    </row>
    <row r="222" spans="1:5" x14ac:dyDescent="0.2">
      <c r="A222">
        <v>17</v>
      </c>
      <c r="B222" t="s">
        <v>368</v>
      </c>
      <c r="C222">
        <v>222</v>
      </c>
      <c r="D222" s="4">
        <v>0.3</v>
      </c>
      <c r="E222">
        <v>2</v>
      </c>
    </row>
    <row r="223" spans="1:5" x14ac:dyDescent="0.2">
      <c r="A223">
        <v>17</v>
      </c>
      <c r="B223" t="s">
        <v>368</v>
      </c>
      <c r="C223">
        <v>222</v>
      </c>
      <c r="D223" s="4">
        <v>0.28999999999999998</v>
      </c>
      <c r="E223">
        <v>3</v>
      </c>
    </row>
    <row r="224" spans="1:5" x14ac:dyDescent="0.2">
      <c r="A224">
        <v>17</v>
      </c>
      <c r="B224" t="s">
        <v>368</v>
      </c>
      <c r="C224">
        <v>222</v>
      </c>
      <c r="D224" s="4">
        <v>0.24</v>
      </c>
      <c r="E224">
        <v>4</v>
      </c>
    </row>
    <row r="225" spans="1:5" x14ac:dyDescent="0.2">
      <c r="A225">
        <v>17</v>
      </c>
      <c r="B225" t="s">
        <v>368</v>
      </c>
      <c r="C225">
        <v>222</v>
      </c>
      <c r="D225" s="4">
        <v>0.34</v>
      </c>
      <c r="E225">
        <v>5</v>
      </c>
    </row>
    <row r="226" spans="1:5" x14ac:dyDescent="0.2">
      <c r="A226">
        <v>17</v>
      </c>
      <c r="B226" t="s">
        <v>368</v>
      </c>
      <c r="C226">
        <v>222</v>
      </c>
      <c r="D226" s="4">
        <v>0.34</v>
      </c>
      <c r="E226">
        <v>6</v>
      </c>
    </row>
    <row r="227" spans="1:5" x14ac:dyDescent="0.2">
      <c r="A227">
        <v>17</v>
      </c>
      <c r="B227" t="s">
        <v>368</v>
      </c>
      <c r="C227">
        <v>222</v>
      </c>
      <c r="D227" s="4">
        <v>0.31</v>
      </c>
      <c r="E227">
        <v>7</v>
      </c>
    </row>
    <row r="228" spans="1:5" x14ac:dyDescent="0.2">
      <c r="A228">
        <v>17</v>
      </c>
      <c r="B228" t="s">
        <v>368</v>
      </c>
      <c r="C228">
        <v>222</v>
      </c>
      <c r="D228" s="4">
        <v>0.18</v>
      </c>
      <c r="E228">
        <v>8</v>
      </c>
    </row>
    <row r="229" spans="1:5" x14ac:dyDescent="0.2">
      <c r="A229">
        <v>17</v>
      </c>
      <c r="B229" t="s">
        <v>368</v>
      </c>
      <c r="C229">
        <v>222</v>
      </c>
      <c r="D229" s="4">
        <v>0.26</v>
      </c>
      <c r="E229">
        <v>9</v>
      </c>
    </row>
    <row r="230" spans="1:5" x14ac:dyDescent="0.2">
      <c r="A230">
        <v>17</v>
      </c>
      <c r="B230" t="s">
        <v>368</v>
      </c>
      <c r="C230">
        <v>222</v>
      </c>
      <c r="D230" s="4">
        <v>0.28000000000000003</v>
      </c>
      <c r="E230">
        <v>10</v>
      </c>
    </row>
    <row r="231" spans="1:5" x14ac:dyDescent="0.2">
      <c r="A231">
        <v>17</v>
      </c>
      <c r="B231" t="s">
        <v>368</v>
      </c>
      <c r="C231">
        <v>222</v>
      </c>
      <c r="D231" s="4">
        <v>0.35</v>
      </c>
      <c r="E231">
        <v>11</v>
      </c>
    </row>
    <row r="232" spans="1:5" x14ac:dyDescent="0.2">
      <c r="A232">
        <v>17</v>
      </c>
      <c r="B232" t="s">
        <v>368</v>
      </c>
      <c r="C232">
        <v>222</v>
      </c>
      <c r="D232" s="4">
        <v>0.37</v>
      </c>
      <c r="E232">
        <v>12</v>
      </c>
    </row>
    <row r="233" spans="1:5" x14ac:dyDescent="0.2">
      <c r="A233">
        <v>17</v>
      </c>
      <c r="B233" t="s">
        <v>368</v>
      </c>
      <c r="C233">
        <v>222</v>
      </c>
      <c r="D233" s="4">
        <v>0.2</v>
      </c>
      <c r="E233">
        <v>13</v>
      </c>
    </row>
    <row r="234" spans="1:5" x14ac:dyDescent="0.2">
      <c r="A234">
        <v>17</v>
      </c>
      <c r="B234" t="s">
        <v>368</v>
      </c>
      <c r="C234">
        <v>222</v>
      </c>
      <c r="D234" s="4">
        <v>0.09</v>
      </c>
      <c r="E234">
        <v>14</v>
      </c>
    </row>
    <row r="235" spans="1:5" x14ac:dyDescent="0.2">
      <c r="A235">
        <v>17</v>
      </c>
      <c r="B235" t="s">
        <v>368</v>
      </c>
      <c r="C235">
        <v>222</v>
      </c>
      <c r="D235" s="4">
        <v>0.3</v>
      </c>
      <c r="E235">
        <v>15</v>
      </c>
    </row>
    <row r="236" spans="1:5" x14ac:dyDescent="0.2">
      <c r="A236">
        <v>18</v>
      </c>
      <c r="B236" t="s">
        <v>369</v>
      </c>
      <c r="C236">
        <v>222</v>
      </c>
      <c r="D236" s="4">
        <v>0.23</v>
      </c>
      <c r="E236">
        <v>1</v>
      </c>
    </row>
    <row r="237" spans="1:5" x14ac:dyDescent="0.2">
      <c r="A237">
        <v>18</v>
      </c>
      <c r="B237" t="s">
        <v>369</v>
      </c>
      <c r="C237">
        <v>222</v>
      </c>
      <c r="D237" s="4">
        <v>0.26</v>
      </c>
      <c r="E237">
        <v>2</v>
      </c>
    </row>
    <row r="238" spans="1:5" x14ac:dyDescent="0.2">
      <c r="A238">
        <v>18</v>
      </c>
      <c r="B238" t="s">
        <v>369</v>
      </c>
      <c r="C238">
        <v>222</v>
      </c>
      <c r="D238" s="4">
        <v>0.28000000000000003</v>
      </c>
      <c r="E238">
        <v>3</v>
      </c>
    </row>
    <row r="239" spans="1:5" x14ac:dyDescent="0.2">
      <c r="A239">
        <v>18</v>
      </c>
      <c r="B239" t="s">
        <v>369</v>
      </c>
      <c r="C239">
        <v>222</v>
      </c>
      <c r="D239" s="4">
        <v>0.45</v>
      </c>
      <c r="E239">
        <v>4</v>
      </c>
    </row>
    <row r="240" spans="1:5" x14ac:dyDescent="0.2">
      <c r="A240">
        <v>18</v>
      </c>
      <c r="B240" t="s">
        <v>369</v>
      </c>
      <c r="C240">
        <v>222</v>
      </c>
      <c r="D240" s="4">
        <v>0.43</v>
      </c>
      <c r="E240">
        <v>5</v>
      </c>
    </row>
    <row r="241" spans="1:5" x14ac:dyDescent="0.2">
      <c r="A241">
        <v>18</v>
      </c>
      <c r="B241" t="s">
        <v>369</v>
      </c>
      <c r="C241">
        <v>222</v>
      </c>
      <c r="D241" s="4">
        <v>0.3</v>
      </c>
      <c r="E241">
        <v>6</v>
      </c>
    </row>
    <row r="242" spans="1:5" x14ac:dyDescent="0.2">
      <c r="A242">
        <v>18</v>
      </c>
      <c r="B242" t="s">
        <v>369</v>
      </c>
      <c r="C242">
        <v>222</v>
      </c>
      <c r="D242" s="4">
        <v>0.12</v>
      </c>
      <c r="E242">
        <v>7</v>
      </c>
    </row>
    <row r="243" spans="1:5" x14ac:dyDescent="0.2">
      <c r="A243">
        <v>18</v>
      </c>
      <c r="B243" t="s">
        <v>369</v>
      </c>
      <c r="C243">
        <v>222</v>
      </c>
      <c r="D243" s="4">
        <v>0.21</v>
      </c>
      <c r="E243">
        <v>8</v>
      </c>
    </row>
    <row r="244" spans="1:5" x14ac:dyDescent="0.2">
      <c r="A244">
        <v>18</v>
      </c>
      <c r="B244" t="s">
        <v>369</v>
      </c>
      <c r="C244">
        <v>222</v>
      </c>
      <c r="D244" s="4">
        <v>0.26</v>
      </c>
      <c r="E244">
        <v>9</v>
      </c>
    </row>
    <row r="245" spans="1:5" x14ac:dyDescent="0.2">
      <c r="A245">
        <v>18</v>
      </c>
      <c r="B245" t="s">
        <v>369</v>
      </c>
      <c r="C245">
        <v>222</v>
      </c>
      <c r="D245" s="4">
        <v>0.28999999999999998</v>
      </c>
      <c r="E245">
        <v>10</v>
      </c>
    </row>
    <row r="246" spans="1:5" x14ac:dyDescent="0.2">
      <c r="A246">
        <v>18</v>
      </c>
      <c r="B246" t="s">
        <v>369</v>
      </c>
      <c r="C246">
        <v>222</v>
      </c>
      <c r="D246" s="4">
        <v>0.22</v>
      </c>
      <c r="E246">
        <v>11</v>
      </c>
    </row>
    <row r="247" spans="1:5" x14ac:dyDescent="0.2">
      <c r="A247">
        <v>18</v>
      </c>
      <c r="B247" t="s">
        <v>369</v>
      </c>
      <c r="C247">
        <v>222</v>
      </c>
      <c r="D247" s="4">
        <v>0.34</v>
      </c>
      <c r="E247">
        <v>12</v>
      </c>
    </row>
    <row r="248" spans="1:5" x14ac:dyDescent="0.2">
      <c r="A248">
        <v>18</v>
      </c>
      <c r="B248" t="s">
        <v>369</v>
      </c>
      <c r="C248">
        <v>222</v>
      </c>
      <c r="D248" s="4">
        <v>0.01</v>
      </c>
      <c r="E248">
        <v>13</v>
      </c>
    </row>
    <row r="249" spans="1:5" x14ac:dyDescent="0.2">
      <c r="A249">
        <v>18</v>
      </c>
      <c r="B249" t="s">
        <v>369</v>
      </c>
      <c r="C249">
        <v>222</v>
      </c>
      <c r="D249" s="4">
        <v>0.15</v>
      </c>
      <c r="E249">
        <v>14</v>
      </c>
    </row>
    <row r="250" spans="1:5" x14ac:dyDescent="0.2">
      <c r="A250">
        <v>18</v>
      </c>
      <c r="B250" t="s">
        <v>369</v>
      </c>
      <c r="C250">
        <v>222</v>
      </c>
      <c r="D250" s="4">
        <v>0.34</v>
      </c>
      <c r="E250">
        <v>15</v>
      </c>
    </row>
    <row r="251" spans="1:5" x14ac:dyDescent="0.2">
      <c r="A251">
        <v>19</v>
      </c>
      <c r="B251" t="s">
        <v>370</v>
      </c>
      <c r="C251">
        <v>222</v>
      </c>
      <c r="D251" s="4">
        <v>0.11</v>
      </c>
      <c r="E251">
        <v>1</v>
      </c>
    </row>
    <row r="252" spans="1:5" x14ac:dyDescent="0.2">
      <c r="A252">
        <v>19</v>
      </c>
      <c r="B252" t="s">
        <v>370</v>
      </c>
      <c r="C252">
        <v>222</v>
      </c>
      <c r="D252" s="4">
        <v>0.17</v>
      </c>
      <c r="E252">
        <v>2</v>
      </c>
    </row>
    <row r="253" spans="1:5" x14ac:dyDescent="0.2">
      <c r="A253">
        <v>19</v>
      </c>
      <c r="B253" t="s">
        <v>370</v>
      </c>
      <c r="C253">
        <v>222</v>
      </c>
      <c r="D253" s="4">
        <v>0.12</v>
      </c>
      <c r="E253">
        <v>3</v>
      </c>
    </row>
    <row r="254" spans="1:5" x14ac:dyDescent="0.2">
      <c r="A254">
        <v>19</v>
      </c>
      <c r="B254" t="s">
        <v>370</v>
      </c>
      <c r="C254">
        <v>222</v>
      </c>
      <c r="D254" s="4">
        <v>0.19</v>
      </c>
      <c r="E254">
        <v>4</v>
      </c>
    </row>
    <row r="255" spans="1:5" x14ac:dyDescent="0.2">
      <c r="A255">
        <v>19</v>
      </c>
      <c r="B255" t="s">
        <v>370</v>
      </c>
      <c r="C255">
        <v>222</v>
      </c>
      <c r="D255" s="4">
        <v>0.27</v>
      </c>
      <c r="E255">
        <v>5</v>
      </c>
    </row>
    <row r="256" spans="1:5" x14ac:dyDescent="0.2">
      <c r="A256">
        <v>19</v>
      </c>
      <c r="B256" t="s">
        <v>370</v>
      </c>
      <c r="C256">
        <v>222</v>
      </c>
      <c r="D256" s="4">
        <v>0.13</v>
      </c>
      <c r="E256">
        <v>6</v>
      </c>
    </row>
    <row r="257" spans="1:5" x14ac:dyDescent="0.2">
      <c r="A257">
        <v>19</v>
      </c>
      <c r="B257" t="s">
        <v>370</v>
      </c>
      <c r="C257">
        <v>222</v>
      </c>
      <c r="D257" s="4">
        <v>0.09</v>
      </c>
      <c r="E257">
        <v>7</v>
      </c>
    </row>
    <row r="258" spans="1:5" x14ac:dyDescent="0.2">
      <c r="A258">
        <v>19</v>
      </c>
      <c r="B258" t="s">
        <v>370</v>
      </c>
      <c r="C258">
        <v>222</v>
      </c>
      <c r="D258" s="4">
        <v>0.14000000000000001</v>
      </c>
      <c r="E258">
        <v>8</v>
      </c>
    </row>
    <row r="259" spans="1:5" x14ac:dyDescent="0.2">
      <c r="A259">
        <v>19</v>
      </c>
      <c r="B259" t="s">
        <v>370</v>
      </c>
      <c r="C259">
        <v>222</v>
      </c>
      <c r="D259" s="4">
        <v>0.11</v>
      </c>
      <c r="E259">
        <v>9</v>
      </c>
    </row>
    <row r="260" spans="1:5" x14ac:dyDescent="0.2">
      <c r="A260">
        <v>19</v>
      </c>
      <c r="B260" t="s">
        <v>370</v>
      </c>
      <c r="C260">
        <v>222</v>
      </c>
      <c r="D260" s="4">
        <v>0.01</v>
      </c>
      <c r="E260">
        <v>10</v>
      </c>
    </row>
    <row r="261" spans="1:5" x14ac:dyDescent="0.2">
      <c r="A261">
        <v>19</v>
      </c>
      <c r="B261" t="s">
        <v>370</v>
      </c>
      <c r="C261">
        <v>222</v>
      </c>
      <c r="D261" s="4">
        <v>0.05</v>
      </c>
      <c r="E261">
        <v>11</v>
      </c>
    </row>
    <row r="262" spans="1:5" x14ac:dyDescent="0.2">
      <c r="A262">
        <v>19</v>
      </c>
      <c r="B262" t="s">
        <v>370</v>
      </c>
      <c r="C262">
        <v>222</v>
      </c>
      <c r="D262" s="4">
        <v>0.2</v>
      </c>
      <c r="E262">
        <v>12</v>
      </c>
    </row>
    <row r="263" spans="1:5" x14ac:dyDescent="0.2">
      <c r="A263">
        <v>19</v>
      </c>
      <c r="B263" t="s">
        <v>370</v>
      </c>
      <c r="C263">
        <v>222</v>
      </c>
      <c r="D263" s="4">
        <v>0.14000000000000001</v>
      </c>
      <c r="E263">
        <v>13</v>
      </c>
    </row>
    <row r="264" spans="1:5" x14ac:dyDescent="0.2">
      <c r="A264">
        <v>19</v>
      </c>
      <c r="B264" t="s">
        <v>370</v>
      </c>
      <c r="C264">
        <v>222</v>
      </c>
      <c r="D264" s="4">
        <v>0.09</v>
      </c>
      <c r="E264">
        <v>14</v>
      </c>
    </row>
    <row r="265" spans="1:5" x14ac:dyDescent="0.2">
      <c r="A265">
        <v>19</v>
      </c>
      <c r="B265" t="s">
        <v>370</v>
      </c>
      <c r="C265">
        <v>222</v>
      </c>
      <c r="D265" s="4">
        <v>0.24</v>
      </c>
      <c r="E265">
        <v>15</v>
      </c>
    </row>
    <row r="266" spans="1:5" x14ac:dyDescent="0.2">
      <c r="A266">
        <v>20</v>
      </c>
      <c r="B266" t="s">
        <v>371</v>
      </c>
      <c r="C266">
        <v>222</v>
      </c>
      <c r="D266" s="4">
        <v>0.41</v>
      </c>
      <c r="E266">
        <v>1</v>
      </c>
    </row>
    <row r="267" spans="1:5" x14ac:dyDescent="0.2">
      <c r="A267">
        <v>20</v>
      </c>
      <c r="B267" t="s">
        <v>371</v>
      </c>
      <c r="C267">
        <v>222</v>
      </c>
      <c r="D267" s="4">
        <v>0.46</v>
      </c>
      <c r="E267">
        <v>2</v>
      </c>
    </row>
    <row r="268" spans="1:5" x14ac:dyDescent="0.2">
      <c r="A268">
        <v>20</v>
      </c>
      <c r="B268" t="s">
        <v>371</v>
      </c>
      <c r="C268">
        <v>222</v>
      </c>
      <c r="D268" s="4">
        <v>0.39</v>
      </c>
      <c r="E268">
        <v>3</v>
      </c>
    </row>
    <row r="269" spans="1:5" x14ac:dyDescent="0.2">
      <c r="A269">
        <v>20</v>
      </c>
      <c r="B269" t="s">
        <v>371</v>
      </c>
      <c r="C269">
        <v>222</v>
      </c>
      <c r="D269" s="4">
        <v>0.53</v>
      </c>
      <c r="E269">
        <v>4</v>
      </c>
    </row>
    <row r="270" spans="1:5" x14ac:dyDescent="0.2">
      <c r="A270">
        <v>20</v>
      </c>
      <c r="B270" t="s">
        <v>371</v>
      </c>
      <c r="C270">
        <v>222</v>
      </c>
      <c r="D270" s="4">
        <v>0.45</v>
      </c>
      <c r="E270">
        <v>5</v>
      </c>
    </row>
    <row r="271" spans="1:5" x14ac:dyDescent="0.2">
      <c r="A271">
        <v>20</v>
      </c>
      <c r="B271" t="s">
        <v>371</v>
      </c>
      <c r="C271">
        <v>222</v>
      </c>
      <c r="D271" s="4">
        <v>0.39</v>
      </c>
      <c r="E271">
        <v>6</v>
      </c>
    </row>
    <row r="272" spans="1:5" x14ac:dyDescent="0.2">
      <c r="A272">
        <v>20</v>
      </c>
      <c r="B272" t="s">
        <v>371</v>
      </c>
      <c r="C272">
        <v>222</v>
      </c>
      <c r="D272" s="4">
        <v>0.33</v>
      </c>
      <c r="E272">
        <v>7</v>
      </c>
    </row>
    <row r="273" spans="1:5" x14ac:dyDescent="0.2">
      <c r="A273">
        <v>20</v>
      </c>
      <c r="B273" t="s">
        <v>371</v>
      </c>
      <c r="C273">
        <v>222</v>
      </c>
      <c r="D273" s="4">
        <v>0.28999999999999998</v>
      </c>
      <c r="E273">
        <v>8</v>
      </c>
    </row>
    <row r="274" spans="1:5" x14ac:dyDescent="0.2">
      <c r="A274">
        <v>20</v>
      </c>
      <c r="B274" t="s">
        <v>371</v>
      </c>
      <c r="C274">
        <v>222</v>
      </c>
      <c r="D274" s="4">
        <v>0.42</v>
      </c>
      <c r="E274">
        <v>9</v>
      </c>
    </row>
    <row r="275" spans="1:5" x14ac:dyDescent="0.2">
      <c r="A275">
        <v>20</v>
      </c>
      <c r="B275" t="s">
        <v>371</v>
      </c>
      <c r="C275">
        <v>222</v>
      </c>
      <c r="D275" s="4">
        <v>0.44</v>
      </c>
      <c r="E275">
        <v>10</v>
      </c>
    </row>
    <row r="276" spans="1:5" x14ac:dyDescent="0.2">
      <c r="A276">
        <v>20</v>
      </c>
      <c r="B276" t="s">
        <v>371</v>
      </c>
      <c r="C276">
        <v>222</v>
      </c>
      <c r="D276" s="4">
        <v>0.4</v>
      </c>
      <c r="E276">
        <v>11</v>
      </c>
    </row>
    <row r="277" spans="1:5" x14ac:dyDescent="0.2">
      <c r="A277">
        <v>20</v>
      </c>
      <c r="B277" t="s">
        <v>371</v>
      </c>
      <c r="C277">
        <v>222</v>
      </c>
      <c r="D277" s="4">
        <v>0.39</v>
      </c>
      <c r="E277">
        <v>12</v>
      </c>
    </row>
    <row r="278" spans="1:5" x14ac:dyDescent="0.2">
      <c r="A278">
        <v>20</v>
      </c>
      <c r="B278" t="s">
        <v>371</v>
      </c>
      <c r="C278">
        <v>222</v>
      </c>
      <c r="D278" s="4">
        <v>0.31</v>
      </c>
      <c r="E278">
        <v>13</v>
      </c>
    </row>
    <row r="279" spans="1:5" x14ac:dyDescent="0.2">
      <c r="A279">
        <v>20</v>
      </c>
      <c r="B279" t="s">
        <v>371</v>
      </c>
      <c r="C279">
        <v>222</v>
      </c>
      <c r="D279" s="4">
        <v>0.24</v>
      </c>
      <c r="E279">
        <v>14</v>
      </c>
    </row>
    <row r="280" spans="1:5" x14ac:dyDescent="0.2">
      <c r="A280">
        <v>20</v>
      </c>
      <c r="B280" t="s">
        <v>371</v>
      </c>
      <c r="C280">
        <v>222</v>
      </c>
      <c r="D280" s="4">
        <v>0.41</v>
      </c>
      <c r="E280">
        <v>15</v>
      </c>
    </row>
    <row r="281" spans="1:5" x14ac:dyDescent="0.2">
      <c r="A281">
        <v>21</v>
      </c>
      <c r="B281" t="s">
        <v>372</v>
      </c>
      <c r="C281">
        <v>305</v>
      </c>
      <c r="D281" s="4">
        <v>0.37</v>
      </c>
      <c r="E281">
        <v>1</v>
      </c>
    </row>
    <row r="282" spans="1:5" x14ac:dyDescent="0.2">
      <c r="A282">
        <v>21</v>
      </c>
      <c r="B282" t="s">
        <v>372</v>
      </c>
      <c r="C282">
        <v>305</v>
      </c>
      <c r="D282" s="4">
        <v>0.25</v>
      </c>
      <c r="E282">
        <v>2</v>
      </c>
    </row>
    <row r="283" spans="1:5" x14ac:dyDescent="0.2">
      <c r="A283">
        <v>21</v>
      </c>
      <c r="B283" t="s">
        <v>372</v>
      </c>
      <c r="C283">
        <v>305</v>
      </c>
      <c r="D283" s="4">
        <v>0.27</v>
      </c>
      <c r="E283">
        <v>3</v>
      </c>
    </row>
    <row r="284" spans="1:5" x14ac:dyDescent="0.2">
      <c r="A284">
        <v>21</v>
      </c>
      <c r="B284" t="s">
        <v>372</v>
      </c>
      <c r="C284">
        <v>305</v>
      </c>
      <c r="D284" s="4">
        <v>0.31</v>
      </c>
      <c r="E284">
        <v>4</v>
      </c>
    </row>
    <row r="285" spans="1:5" x14ac:dyDescent="0.2">
      <c r="A285">
        <v>21</v>
      </c>
      <c r="B285" t="s">
        <v>372</v>
      </c>
      <c r="C285">
        <v>305</v>
      </c>
      <c r="D285" s="4">
        <v>0.25</v>
      </c>
      <c r="E285">
        <v>5</v>
      </c>
    </row>
    <row r="286" spans="1:5" x14ac:dyDescent="0.2">
      <c r="A286">
        <v>21</v>
      </c>
      <c r="B286" t="s">
        <v>372</v>
      </c>
      <c r="C286">
        <v>305</v>
      </c>
      <c r="D286" s="4">
        <v>0.06</v>
      </c>
      <c r="E286">
        <v>6</v>
      </c>
    </row>
    <row r="287" spans="1:5" x14ac:dyDescent="0.2">
      <c r="A287">
        <v>21</v>
      </c>
      <c r="B287" t="s">
        <v>372</v>
      </c>
      <c r="C287">
        <v>305</v>
      </c>
      <c r="D287" s="4">
        <v>0.18</v>
      </c>
      <c r="E287">
        <v>7</v>
      </c>
    </row>
    <row r="288" spans="1:5" x14ac:dyDescent="0.2">
      <c r="A288">
        <v>22</v>
      </c>
      <c r="B288" t="s">
        <v>373</v>
      </c>
      <c r="C288">
        <v>305</v>
      </c>
      <c r="D288" s="4">
        <v>0.3</v>
      </c>
      <c r="E288">
        <v>1</v>
      </c>
    </row>
    <row r="289" spans="1:5" x14ac:dyDescent="0.2">
      <c r="A289">
        <v>22</v>
      </c>
      <c r="B289" t="s">
        <v>373</v>
      </c>
      <c r="C289">
        <v>305</v>
      </c>
      <c r="D289" s="4">
        <v>0.25</v>
      </c>
      <c r="E289">
        <v>2</v>
      </c>
    </row>
    <row r="290" spans="1:5" x14ac:dyDescent="0.2">
      <c r="A290">
        <v>22</v>
      </c>
      <c r="B290" t="s">
        <v>373</v>
      </c>
      <c r="C290">
        <v>305</v>
      </c>
      <c r="D290" s="4">
        <v>0.25</v>
      </c>
      <c r="E290">
        <v>3</v>
      </c>
    </row>
    <row r="291" spans="1:5" x14ac:dyDescent="0.2">
      <c r="A291">
        <v>22</v>
      </c>
      <c r="B291" t="s">
        <v>373</v>
      </c>
      <c r="C291">
        <v>305</v>
      </c>
      <c r="D291" s="4">
        <v>0.28999999999999998</v>
      </c>
      <c r="E291">
        <v>4</v>
      </c>
    </row>
    <row r="292" spans="1:5" x14ac:dyDescent="0.2">
      <c r="A292">
        <v>22</v>
      </c>
      <c r="B292" t="s">
        <v>373</v>
      </c>
      <c r="C292">
        <v>305</v>
      </c>
      <c r="D292" s="4">
        <v>0.22</v>
      </c>
      <c r="E292">
        <v>5</v>
      </c>
    </row>
    <row r="293" spans="1:5" x14ac:dyDescent="0.2">
      <c r="A293">
        <v>22</v>
      </c>
      <c r="B293" t="s">
        <v>373</v>
      </c>
      <c r="C293">
        <v>305</v>
      </c>
      <c r="D293" s="4">
        <v>0.02</v>
      </c>
      <c r="E293">
        <v>6</v>
      </c>
    </row>
    <row r="294" spans="1:5" x14ac:dyDescent="0.2">
      <c r="A294">
        <v>22</v>
      </c>
      <c r="B294" t="s">
        <v>373</v>
      </c>
      <c r="C294">
        <v>305</v>
      </c>
      <c r="D294" s="4">
        <v>0.18</v>
      </c>
      <c r="E294">
        <v>7</v>
      </c>
    </row>
    <row r="295" spans="1:5" x14ac:dyDescent="0.2">
      <c r="A295">
        <v>23</v>
      </c>
      <c r="B295" t="s">
        <v>374</v>
      </c>
      <c r="C295">
        <v>409</v>
      </c>
      <c r="D295" s="4">
        <v>0.23</v>
      </c>
      <c r="E295">
        <v>1</v>
      </c>
    </row>
    <row r="296" spans="1:5" x14ac:dyDescent="0.2">
      <c r="A296">
        <v>23</v>
      </c>
      <c r="B296" t="s">
        <v>374</v>
      </c>
      <c r="C296">
        <v>409</v>
      </c>
      <c r="D296" s="4">
        <v>0.23</v>
      </c>
      <c r="E296">
        <v>2</v>
      </c>
    </row>
    <row r="297" spans="1:5" x14ac:dyDescent="0.2">
      <c r="A297">
        <v>23</v>
      </c>
      <c r="B297" t="s">
        <v>374</v>
      </c>
      <c r="C297">
        <v>409</v>
      </c>
      <c r="D297" s="4">
        <v>0.12</v>
      </c>
      <c r="E297">
        <v>3</v>
      </c>
    </row>
    <row r="298" spans="1:5" x14ac:dyDescent="0.2">
      <c r="A298">
        <v>24</v>
      </c>
      <c r="B298" t="s">
        <v>375</v>
      </c>
      <c r="C298">
        <v>409</v>
      </c>
      <c r="D298" s="4">
        <v>0.18</v>
      </c>
      <c r="E298">
        <v>1</v>
      </c>
    </row>
    <row r="299" spans="1:5" x14ac:dyDescent="0.2">
      <c r="A299">
        <v>24</v>
      </c>
      <c r="B299" t="s">
        <v>375</v>
      </c>
      <c r="C299">
        <v>409</v>
      </c>
      <c r="D299" s="4">
        <v>0.14000000000000001</v>
      </c>
      <c r="E299">
        <v>2</v>
      </c>
    </row>
    <row r="300" spans="1:5" x14ac:dyDescent="0.2">
      <c r="A300">
        <v>24</v>
      </c>
      <c r="B300" t="s">
        <v>375</v>
      </c>
      <c r="C300">
        <v>409</v>
      </c>
      <c r="D300" s="4">
        <v>0.04</v>
      </c>
      <c r="E300">
        <v>3</v>
      </c>
    </row>
    <row r="301" spans="1:5" x14ac:dyDescent="0.2">
      <c r="A301">
        <v>25</v>
      </c>
      <c r="B301" t="s">
        <v>205</v>
      </c>
      <c r="C301">
        <v>298</v>
      </c>
      <c r="D301" s="4">
        <v>0.44</v>
      </c>
      <c r="E301">
        <v>1</v>
      </c>
    </row>
    <row r="302" spans="1:5" x14ac:dyDescent="0.2">
      <c r="A302">
        <v>25</v>
      </c>
      <c r="B302" t="s">
        <v>205</v>
      </c>
      <c r="C302">
        <v>298</v>
      </c>
      <c r="D302" s="4">
        <v>0.33</v>
      </c>
      <c r="E302">
        <v>2</v>
      </c>
    </row>
    <row r="303" spans="1:5" x14ac:dyDescent="0.2">
      <c r="A303">
        <v>26</v>
      </c>
      <c r="B303" t="s">
        <v>376</v>
      </c>
      <c r="C303">
        <v>298</v>
      </c>
      <c r="D303" s="4">
        <v>0.27</v>
      </c>
      <c r="E303">
        <v>1</v>
      </c>
    </row>
    <row r="304" spans="1:5" x14ac:dyDescent="0.2">
      <c r="A304">
        <v>26</v>
      </c>
      <c r="B304" t="s">
        <v>376</v>
      </c>
      <c r="C304">
        <v>298</v>
      </c>
      <c r="D304" s="4">
        <v>0.28000000000000003</v>
      </c>
      <c r="E304">
        <v>2</v>
      </c>
    </row>
    <row r="305" spans="1:5" x14ac:dyDescent="0.2">
      <c r="A305">
        <v>27</v>
      </c>
      <c r="B305" t="s">
        <v>377</v>
      </c>
      <c r="C305">
        <v>83</v>
      </c>
      <c r="D305" s="4">
        <v>0.38</v>
      </c>
      <c r="E305">
        <v>1</v>
      </c>
    </row>
    <row r="306" spans="1:5" x14ac:dyDescent="0.2">
      <c r="A306">
        <v>28</v>
      </c>
      <c r="B306" t="s">
        <v>378</v>
      </c>
      <c r="C306">
        <v>83</v>
      </c>
      <c r="D306" s="4">
        <v>0.31</v>
      </c>
      <c r="E306">
        <v>1</v>
      </c>
    </row>
    <row r="307" spans="1:5" x14ac:dyDescent="0.2">
      <c r="A307">
        <v>29</v>
      </c>
      <c r="B307" t="s">
        <v>379</v>
      </c>
      <c r="C307">
        <v>232</v>
      </c>
      <c r="D307" s="4">
        <v>0.13</v>
      </c>
      <c r="E307">
        <v>1</v>
      </c>
    </row>
    <row r="308" spans="1:5" x14ac:dyDescent="0.2">
      <c r="A308">
        <v>30</v>
      </c>
      <c r="B308" t="s">
        <v>380</v>
      </c>
      <c r="C308">
        <v>232</v>
      </c>
      <c r="D308" s="4">
        <v>0.21</v>
      </c>
      <c r="E308">
        <v>1</v>
      </c>
    </row>
    <row r="309" spans="1:5" x14ac:dyDescent="0.2">
      <c r="A309">
        <v>31</v>
      </c>
      <c r="B309" t="s">
        <v>230</v>
      </c>
      <c r="C309">
        <v>867</v>
      </c>
      <c r="D309" s="4">
        <v>0.22</v>
      </c>
      <c r="E309">
        <v>1</v>
      </c>
    </row>
    <row r="310" spans="1:5" x14ac:dyDescent="0.2">
      <c r="A310">
        <v>31</v>
      </c>
      <c r="B310" t="s">
        <v>230</v>
      </c>
      <c r="C310">
        <v>867</v>
      </c>
      <c r="D310" s="4">
        <v>0.23</v>
      </c>
      <c r="E310">
        <v>2</v>
      </c>
    </row>
    <row r="311" spans="1:5" x14ac:dyDescent="0.2">
      <c r="A311">
        <v>32</v>
      </c>
      <c r="B311" t="s">
        <v>381</v>
      </c>
      <c r="C311">
        <v>867</v>
      </c>
      <c r="D311" s="4">
        <v>0.26</v>
      </c>
      <c r="E311">
        <v>1</v>
      </c>
    </row>
    <row r="312" spans="1:5" x14ac:dyDescent="0.2">
      <c r="A312">
        <v>32</v>
      </c>
      <c r="B312" t="s">
        <v>381</v>
      </c>
      <c r="C312">
        <v>867</v>
      </c>
      <c r="D312" s="4">
        <v>0.27</v>
      </c>
      <c r="E312">
        <v>2</v>
      </c>
    </row>
    <row r="313" spans="1:5" x14ac:dyDescent="0.2">
      <c r="A313">
        <v>33</v>
      </c>
      <c r="B313" t="s">
        <v>382</v>
      </c>
      <c r="C313">
        <v>591</v>
      </c>
      <c r="D313" s="4">
        <v>0.25</v>
      </c>
      <c r="E313">
        <v>1</v>
      </c>
    </row>
    <row r="314" spans="1:5" x14ac:dyDescent="0.2">
      <c r="A314">
        <v>34</v>
      </c>
      <c r="B314" t="s">
        <v>383</v>
      </c>
      <c r="C314">
        <v>591</v>
      </c>
      <c r="D314" s="4">
        <v>0.26</v>
      </c>
      <c r="E314">
        <v>1</v>
      </c>
    </row>
    <row r="315" spans="1:5" x14ac:dyDescent="0.2">
      <c r="A315">
        <v>35</v>
      </c>
      <c r="B315" t="s">
        <v>384</v>
      </c>
      <c r="C315">
        <v>591</v>
      </c>
      <c r="D315" s="4">
        <v>0.1</v>
      </c>
      <c r="E315">
        <v>1</v>
      </c>
    </row>
    <row r="316" spans="1:5" x14ac:dyDescent="0.2">
      <c r="A316">
        <v>36</v>
      </c>
      <c r="B316" t="s">
        <v>385</v>
      </c>
      <c r="C316">
        <v>591</v>
      </c>
      <c r="D316" s="4">
        <v>0.13</v>
      </c>
      <c r="E316">
        <v>1</v>
      </c>
    </row>
    <row r="317" spans="1:5" x14ac:dyDescent="0.2">
      <c r="A317">
        <v>37</v>
      </c>
      <c r="B317" t="s">
        <v>386</v>
      </c>
      <c r="C317">
        <v>591</v>
      </c>
      <c r="D317" s="4">
        <v>0.24</v>
      </c>
      <c r="E317">
        <v>1</v>
      </c>
    </row>
    <row r="318" spans="1:5" x14ac:dyDescent="0.2">
      <c r="A318">
        <v>38</v>
      </c>
      <c r="B318" t="s">
        <v>387</v>
      </c>
      <c r="C318">
        <v>591</v>
      </c>
      <c r="D318" s="4">
        <v>0.22</v>
      </c>
      <c r="E318">
        <v>1</v>
      </c>
    </row>
    <row r="319" spans="1:5" x14ac:dyDescent="0.2">
      <c r="A319">
        <v>39</v>
      </c>
      <c r="B319" t="s">
        <v>266</v>
      </c>
      <c r="C319">
        <v>591</v>
      </c>
      <c r="D319" s="4">
        <v>0.12</v>
      </c>
      <c r="E319">
        <v>1</v>
      </c>
    </row>
    <row r="320" spans="1:5" x14ac:dyDescent="0.2">
      <c r="A320">
        <v>40</v>
      </c>
      <c r="B320" t="s">
        <v>388</v>
      </c>
      <c r="C320">
        <v>591</v>
      </c>
      <c r="D320" s="4">
        <v>0.13</v>
      </c>
      <c r="E320">
        <v>1</v>
      </c>
    </row>
    <row r="321" spans="1:5" x14ac:dyDescent="0.2">
      <c r="A321">
        <v>33</v>
      </c>
      <c r="B321" t="s">
        <v>389</v>
      </c>
      <c r="C321">
        <v>591</v>
      </c>
      <c r="D321" s="4">
        <v>0.17</v>
      </c>
      <c r="E321">
        <v>1</v>
      </c>
    </row>
    <row r="322" spans="1:5" x14ac:dyDescent="0.2">
      <c r="A322">
        <v>34</v>
      </c>
      <c r="B322" t="s">
        <v>390</v>
      </c>
      <c r="C322">
        <v>591</v>
      </c>
      <c r="D322" s="4">
        <v>0.25</v>
      </c>
      <c r="E322">
        <v>1</v>
      </c>
    </row>
    <row r="323" spans="1:5" x14ac:dyDescent="0.2">
      <c r="A323">
        <v>35</v>
      </c>
      <c r="B323" t="s">
        <v>391</v>
      </c>
      <c r="C323">
        <v>591</v>
      </c>
      <c r="D323" s="4">
        <v>0.1</v>
      </c>
      <c r="E323">
        <v>1</v>
      </c>
    </row>
    <row r="324" spans="1:5" x14ac:dyDescent="0.2">
      <c r="A324">
        <v>36</v>
      </c>
      <c r="B324" t="s">
        <v>392</v>
      </c>
      <c r="C324">
        <v>591</v>
      </c>
      <c r="D324" s="4">
        <v>0.13</v>
      </c>
      <c r="E324">
        <v>1</v>
      </c>
    </row>
    <row r="325" spans="1:5" x14ac:dyDescent="0.2">
      <c r="A325">
        <v>37</v>
      </c>
      <c r="B325" t="s">
        <v>393</v>
      </c>
      <c r="C325">
        <v>591</v>
      </c>
      <c r="D325" s="4">
        <v>0.27</v>
      </c>
      <c r="E325">
        <v>1</v>
      </c>
    </row>
    <row r="326" spans="1:5" x14ac:dyDescent="0.2">
      <c r="A326">
        <v>38</v>
      </c>
      <c r="B326" t="s">
        <v>394</v>
      </c>
      <c r="C326">
        <v>591</v>
      </c>
      <c r="D326" s="4">
        <v>0.33</v>
      </c>
      <c r="E326">
        <v>1</v>
      </c>
    </row>
    <row r="327" spans="1:5" x14ac:dyDescent="0.2">
      <c r="A327">
        <v>39</v>
      </c>
      <c r="B327" t="s">
        <v>395</v>
      </c>
      <c r="C327">
        <v>591</v>
      </c>
      <c r="D327" s="4">
        <v>0.16</v>
      </c>
      <c r="E327">
        <v>1</v>
      </c>
    </row>
    <row r="328" spans="1:5" x14ac:dyDescent="0.2">
      <c r="A328">
        <v>40</v>
      </c>
      <c r="B328" t="s">
        <v>396</v>
      </c>
      <c r="C328">
        <v>591</v>
      </c>
      <c r="D328" s="4">
        <v>0.14000000000000001</v>
      </c>
      <c r="E328">
        <v>1</v>
      </c>
    </row>
    <row r="329" spans="1:5" x14ac:dyDescent="0.2">
      <c r="A329">
        <v>41</v>
      </c>
      <c r="B329" t="s">
        <v>397</v>
      </c>
      <c r="C329">
        <v>571</v>
      </c>
      <c r="D329" s="4">
        <v>0.43</v>
      </c>
      <c r="E329">
        <v>1</v>
      </c>
    </row>
    <row r="330" spans="1:5" x14ac:dyDescent="0.2">
      <c r="A330">
        <v>41</v>
      </c>
      <c r="B330" t="s">
        <v>397</v>
      </c>
      <c r="C330">
        <v>571</v>
      </c>
      <c r="D330" s="4">
        <v>0.33</v>
      </c>
      <c r="E330">
        <v>2</v>
      </c>
    </row>
    <row r="331" spans="1:5" x14ac:dyDescent="0.2">
      <c r="A331">
        <v>41</v>
      </c>
      <c r="B331" t="s">
        <v>397</v>
      </c>
      <c r="C331">
        <v>571</v>
      </c>
      <c r="D331" s="4">
        <v>0.42</v>
      </c>
      <c r="E331">
        <v>3</v>
      </c>
    </row>
    <row r="332" spans="1:5" x14ac:dyDescent="0.2">
      <c r="A332">
        <v>42</v>
      </c>
      <c r="B332" t="s">
        <v>398</v>
      </c>
      <c r="C332">
        <v>246</v>
      </c>
      <c r="D332" s="4">
        <v>0.11</v>
      </c>
      <c r="E332">
        <v>1</v>
      </c>
    </row>
    <row r="333" spans="1:5" x14ac:dyDescent="0.2">
      <c r="A333">
        <v>43</v>
      </c>
      <c r="B333" t="s">
        <v>399</v>
      </c>
      <c r="C333">
        <v>246</v>
      </c>
      <c r="D333" s="4">
        <v>0.17</v>
      </c>
      <c r="E333">
        <v>1</v>
      </c>
    </row>
    <row r="334" spans="1:5" x14ac:dyDescent="0.2">
      <c r="A334">
        <v>44</v>
      </c>
      <c r="B334" t="s">
        <v>400</v>
      </c>
      <c r="C334">
        <v>246</v>
      </c>
      <c r="D334" s="4">
        <v>7.0000000000000007E-2</v>
      </c>
      <c r="E334">
        <v>1</v>
      </c>
    </row>
    <row r="335" spans="1:5" x14ac:dyDescent="0.2">
      <c r="A335">
        <v>45</v>
      </c>
      <c r="B335" t="s">
        <v>401</v>
      </c>
      <c r="C335">
        <v>246</v>
      </c>
      <c r="D335" s="4">
        <v>0.24</v>
      </c>
      <c r="E335">
        <v>1</v>
      </c>
    </row>
    <row r="336" spans="1:5" x14ac:dyDescent="0.2">
      <c r="A336">
        <v>46</v>
      </c>
      <c r="B336" t="s">
        <v>402</v>
      </c>
      <c r="C336">
        <v>246</v>
      </c>
      <c r="D336" s="4">
        <v>0.3</v>
      </c>
      <c r="E336">
        <v>1</v>
      </c>
    </row>
    <row r="337" spans="1:5" x14ac:dyDescent="0.2">
      <c r="A337">
        <v>47</v>
      </c>
      <c r="B337" t="s">
        <v>403</v>
      </c>
      <c r="C337">
        <v>117</v>
      </c>
      <c r="D337">
        <v>0.64700000000000002</v>
      </c>
      <c r="E337">
        <v>1</v>
      </c>
    </row>
    <row r="338" spans="1:5" x14ac:dyDescent="0.2">
      <c r="A338">
        <v>47</v>
      </c>
      <c r="B338" t="s">
        <v>403</v>
      </c>
      <c r="C338">
        <v>117</v>
      </c>
      <c r="D338">
        <v>0.63400000000000001</v>
      </c>
      <c r="E338">
        <v>2</v>
      </c>
    </row>
    <row r="339" spans="1:5" x14ac:dyDescent="0.2">
      <c r="A339">
        <v>47</v>
      </c>
      <c r="B339" t="s">
        <v>403</v>
      </c>
      <c r="C339">
        <v>117</v>
      </c>
      <c r="D339">
        <v>0.621</v>
      </c>
      <c r="E339">
        <v>3</v>
      </c>
    </row>
    <row r="340" spans="1:5" x14ac:dyDescent="0.2">
      <c r="A340">
        <v>47</v>
      </c>
      <c r="B340" t="s">
        <v>403</v>
      </c>
      <c r="C340">
        <v>117</v>
      </c>
      <c r="D340">
        <v>0.59899999999999998</v>
      </c>
      <c r="E340">
        <v>4</v>
      </c>
    </row>
    <row r="341" spans="1:5" x14ac:dyDescent="0.2">
      <c r="A341">
        <v>47</v>
      </c>
      <c r="B341" t="s">
        <v>403</v>
      </c>
      <c r="C341">
        <v>117</v>
      </c>
      <c r="D341">
        <v>0.59899999999999998</v>
      </c>
      <c r="E341">
        <v>5</v>
      </c>
    </row>
    <row r="342" spans="1:5" x14ac:dyDescent="0.2">
      <c r="A342">
        <v>47</v>
      </c>
      <c r="B342" t="s">
        <v>403</v>
      </c>
      <c r="C342">
        <v>117</v>
      </c>
      <c r="D342">
        <v>0.58799999999999997</v>
      </c>
      <c r="E342">
        <v>6</v>
      </c>
    </row>
    <row r="343" spans="1:5" x14ac:dyDescent="0.2">
      <c r="A343">
        <v>47</v>
      </c>
      <c r="B343" t="s">
        <v>403</v>
      </c>
      <c r="C343">
        <v>117</v>
      </c>
      <c r="D343">
        <v>0.57399999999999995</v>
      </c>
      <c r="E343">
        <v>7</v>
      </c>
    </row>
    <row r="344" spans="1:5" x14ac:dyDescent="0.2">
      <c r="A344">
        <v>47</v>
      </c>
      <c r="B344" t="s">
        <v>403</v>
      </c>
      <c r="C344">
        <v>117</v>
      </c>
      <c r="D344">
        <v>0.56699999999999995</v>
      </c>
      <c r="E344">
        <v>8</v>
      </c>
    </row>
    <row r="345" spans="1:5" x14ac:dyDescent="0.2">
      <c r="A345">
        <v>47</v>
      </c>
      <c r="B345" t="s">
        <v>403</v>
      </c>
      <c r="C345">
        <v>117</v>
      </c>
      <c r="D345">
        <v>0.55700000000000005</v>
      </c>
      <c r="E345">
        <v>9</v>
      </c>
    </row>
    <row r="346" spans="1:5" x14ac:dyDescent="0.2">
      <c r="A346">
        <v>47</v>
      </c>
      <c r="B346" t="s">
        <v>403</v>
      </c>
      <c r="C346">
        <v>117</v>
      </c>
      <c r="D346">
        <v>0.55000000000000004</v>
      </c>
      <c r="E346">
        <v>10</v>
      </c>
    </row>
    <row r="347" spans="1:5" x14ac:dyDescent="0.2">
      <c r="A347">
        <v>47</v>
      </c>
      <c r="B347" t="s">
        <v>403</v>
      </c>
      <c r="C347">
        <v>117</v>
      </c>
      <c r="D347">
        <v>0.53600000000000003</v>
      </c>
      <c r="E347">
        <v>11</v>
      </c>
    </row>
    <row r="348" spans="1:5" x14ac:dyDescent="0.2">
      <c r="A348">
        <v>47</v>
      </c>
      <c r="B348" t="s">
        <v>403</v>
      </c>
      <c r="C348">
        <v>117</v>
      </c>
      <c r="D348">
        <v>0.47899999999999998</v>
      </c>
      <c r="E348">
        <v>12</v>
      </c>
    </row>
    <row r="349" spans="1:5" x14ac:dyDescent="0.2">
      <c r="A349">
        <v>47</v>
      </c>
      <c r="B349" t="s">
        <v>403</v>
      </c>
      <c r="C349">
        <v>117</v>
      </c>
      <c r="D349">
        <v>0.47499999999999998</v>
      </c>
      <c r="E349">
        <v>13</v>
      </c>
    </row>
    <row r="350" spans="1:5" x14ac:dyDescent="0.2">
      <c r="A350">
        <v>47</v>
      </c>
      <c r="B350" t="s">
        <v>403</v>
      </c>
      <c r="C350">
        <v>117</v>
      </c>
      <c r="D350">
        <v>0.46100000000000002</v>
      </c>
      <c r="E350">
        <v>14</v>
      </c>
    </row>
    <row r="351" spans="1:5" x14ac:dyDescent="0.2">
      <c r="A351">
        <v>47</v>
      </c>
      <c r="B351" t="s">
        <v>403</v>
      </c>
      <c r="C351">
        <v>117</v>
      </c>
      <c r="D351">
        <v>0.42199999999999999</v>
      </c>
      <c r="E351">
        <v>15</v>
      </c>
    </row>
    <row r="352" spans="1:5" x14ac:dyDescent="0.2">
      <c r="A352">
        <v>47</v>
      </c>
      <c r="B352" t="s">
        <v>403</v>
      </c>
      <c r="C352">
        <v>117</v>
      </c>
      <c r="D352">
        <v>0.32900000000000001</v>
      </c>
      <c r="E352">
        <v>16</v>
      </c>
    </row>
    <row r="353" spans="1:5" x14ac:dyDescent="0.2">
      <c r="A353">
        <v>47</v>
      </c>
      <c r="B353" t="s">
        <v>403</v>
      </c>
      <c r="C353">
        <v>117</v>
      </c>
      <c r="D353">
        <v>0.26</v>
      </c>
      <c r="E353">
        <v>17</v>
      </c>
    </row>
    <row r="354" spans="1:5" x14ac:dyDescent="0.2">
      <c r="A354">
        <v>47</v>
      </c>
      <c r="B354" t="s">
        <v>403</v>
      </c>
      <c r="C354">
        <v>117</v>
      </c>
      <c r="D354">
        <v>0.23599999999999999</v>
      </c>
      <c r="E354">
        <v>18</v>
      </c>
    </row>
    <row r="355" spans="1:5" x14ac:dyDescent="0.2">
      <c r="A355">
        <v>48</v>
      </c>
      <c r="B355" t="s">
        <v>404</v>
      </c>
      <c r="C355">
        <v>349</v>
      </c>
      <c r="D355">
        <v>0.27600000000000002</v>
      </c>
      <c r="E355">
        <v>1</v>
      </c>
    </row>
    <row r="356" spans="1:5" x14ac:dyDescent="0.2">
      <c r="A356">
        <v>48</v>
      </c>
      <c r="B356" t="s">
        <v>404</v>
      </c>
      <c r="C356">
        <v>349</v>
      </c>
      <c r="D356">
        <v>0.40899999999999997</v>
      </c>
      <c r="E356">
        <v>2</v>
      </c>
    </row>
    <row r="357" spans="1:5" x14ac:dyDescent="0.2">
      <c r="A357">
        <v>49</v>
      </c>
      <c r="B357" t="s">
        <v>405</v>
      </c>
      <c r="C357">
        <v>349</v>
      </c>
      <c r="D357">
        <v>0.251</v>
      </c>
      <c r="E357">
        <v>1</v>
      </c>
    </row>
    <row r="358" spans="1:5" x14ac:dyDescent="0.2">
      <c r="A358">
        <v>49</v>
      </c>
      <c r="B358" t="s">
        <v>405</v>
      </c>
      <c r="C358">
        <v>349</v>
      </c>
      <c r="D358">
        <v>0.44700000000000001</v>
      </c>
      <c r="E358">
        <v>2</v>
      </c>
    </row>
    <row r="359" spans="1:5" x14ac:dyDescent="0.2">
      <c r="A359">
        <v>50</v>
      </c>
      <c r="B359" t="s">
        <v>406</v>
      </c>
      <c r="C359">
        <v>349</v>
      </c>
      <c r="D359">
        <v>0.65600000000000003</v>
      </c>
      <c r="E359">
        <v>1</v>
      </c>
    </row>
    <row r="360" spans="1:5" x14ac:dyDescent="0.2">
      <c r="A360">
        <v>50</v>
      </c>
      <c r="B360" t="s">
        <v>406</v>
      </c>
      <c r="C360">
        <v>349</v>
      </c>
      <c r="D360">
        <v>0.58199999999999996</v>
      </c>
      <c r="E360">
        <v>2</v>
      </c>
    </row>
    <row r="361" spans="1:5" x14ac:dyDescent="0.2">
      <c r="A361">
        <v>51</v>
      </c>
      <c r="B361" t="s">
        <v>407</v>
      </c>
      <c r="C361">
        <v>137</v>
      </c>
      <c r="D361">
        <v>0.26</v>
      </c>
      <c r="E361">
        <v>1</v>
      </c>
    </row>
    <row r="362" spans="1:5" x14ac:dyDescent="0.2">
      <c r="A362">
        <v>51</v>
      </c>
      <c r="B362" t="s">
        <v>407</v>
      </c>
      <c r="C362">
        <v>137</v>
      </c>
      <c r="D362">
        <v>0.32</v>
      </c>
      <c r="E362">
        <v>2</v>
      </c>
    </row>
    <row r="363" spans="1:5" x14ac:dyDescent="0.2">
      <c r="A363">
        <v>51</v>
      </c>
      <c r="B363" t="s">
        <v>407</v>
      </c>
      <c r="C363">
        <v>137</v>
      </c>
      <c r="D363">
        <v>0.31</v>
      </c>
      <c r="E363">
        <v>3</v>
      </c>
    </row>
    <row r="364" spans="1:5" x14ac:dyDescent="0.2">
      <c r="A364">
        <v>51</v>
      </c>
      <c r="B364" t="s">
        <v>407</v>
      </c>
      <c r="C364">
        <v>137</v>
      </c>
      <c r="D364">
        <v>0.25</v>
      </c>
      <c r="E364">
        <v>4</v>
      </c>
    </row>
    <row r="365" spans="1:5" x14ac:dyDescent="0.2">
      <c r="A365">
        <v>51</v>
      </c>
      <c r="B365" t="s">
        <v>407</v>
      </c>
      <c r="C365">
        <v>137</v>
      </c>
      <c r="D365">
        <v>0.32</v>
      </c>
      <c r="E365">
        <v>5</v>
      </c>
    </row>
    <row r="366" spans="1:5" x14ac:dyDescent="0.2">
      <c r="A366">
        <v>51</v>
      </c>
      <c r="B366" t="s">
        <v>407</v>
      </c>
      <c r="C366">
        <v>137</v>
      </c>
      <c r="D366">
        <v>0.42</v>
      </c>
      <c r="E366">
        <v>6</v>
      </c>
    </row>
    <row r="367" spans="1:5" x14ac:dyDescent="0.2">
      <c r="A367">
        <v>51</v>
      </c>
      <c r="B367" t="s">
        <v>407</v>
      </c>
      <c r="C367">
        <v>137</v>
      </c>
      <c r="D367">
        <v>0.45</v>
      </c>
      <c r="E367">
        <v>7</v>
      </c>
    </row>
    <row r="368" spans="1:5" x14ac:dyDescent="0.2">
      <c r="A368">
        <v>51</v>
      </c>
      <c r="B368" t="s">
        <v>407</v>
      </c>
      <c r="C368">
        <v>137</v>
      </c>
      <c r="D368">
        <v>0.4</v>
      </c>
      <c r="E368">
        <v>8</v>
      </c>
    </row>
    <row r="369" spans="1:5" x14ac:dyDescent="0.2">
      <c r="A369">
        <v>51</v>
      </c>
      <c r="B369" t="s">
        <v>407</v>
      </c>
      <c r="C369">
        <v>137</v>
      </c>
      <c r="D369">
        <v>0.27</v>
      </c>
      <c r="E369">
        <v>9</v>
      </c>
    </row>
    <row r="370" spans="1:5" x14ac:dyDescent="0.2">
      <c r="A370">
        <v>51</v>
      </c>
      <c r="B370" t="s">
        <v>407</v>
      </c>
      <c r="C370">
        <v>137</v>
      </c>
      <c r="D370">
        <v>0.28000000000000003</v>
      </c>
      <c r="E370">
        <v>10</v>
      </c>
    </row>
    <row r="371" spans="1:5" x14ac:dyDescent="0.2">
      <c r="A371">
        <v>51</v>
      </c>
      <c r="B371" t="s">
        <v>407</v>
      </c>
      <c r="C371">
        <v>137</v>
      </c>
      <c r="D371">
        <v>0.31</v>
      </c>
      <c r="E371">
        <v>11</v>
      </c>
    </row>
    <row r="372" spans="1:5" x14ac:dyDescent="0.2">
      <c r="A372">
        <v>52</v>
      </c>
      <c r="B372" t="s">
        <v>408</v>
      </c>
      <c r="C372">
        <v>137</v>
      </c>
      <c r="D372">
        <v>0.39</v>
      </c>
      <c r="E372">
        <v>1</v>
      </c>
    </row>
    <row r="373" spans="1:5" x14ac:dyDescent="0.2">
      <c r="A373">
        <v>52</v>
      </c>
      <c r="B373" t="s">
        <v>408</v>
      </c>
      <c r="C373">
        <v>137</v>
      </c>
      <c r="D373">
        <v>0.37</v>
      </c>
      <c r="E373">
        <v>2</v>
      </c>
    </row>
    <row r="374" spans="1:5" x14ac:dyDescent="0.2">
      <c r="A374">
        <v>52</v>
      </c>
      <c r="B374" t="s">
        <v>408</v>
      </c>
      <c r="C374">
        <v>137</v>
      </c>
      <c r="D374">
        <v>0.37</v>
      </c>
      <c r="E374">
        <v>3</v>
      </c>
    </row>
    <row r="375" spans="1:5" x14ac:dyDescent="0.2">
      <c r="A375">
        <v>52</v>
      </c>
      <c r="B375" t="s">
        <v>408</v>
      </c>
      <c r="C375">
        <v>137</v>
      </c>
      <c r="D375">
        <v>0.31</v>
      </c>
      <c r="E375">
        <v>4</v>
      </c>
    </row>
    <row r="376" spans="1:5" x14ac:dyDescent="0.2">
      <c r="A376">
        <v>52</v>
      </c>
      <c r="B376" t="s">
        <v>408</v>
      </c>
      <c r="C376">
        <v>137</v>
      </c>
      <c r="D376">
        <v>0.39</v>
      </c>
      <c r="E376">
        <v>5</v>
      </c>
    </row>
    <row r="377" spans="1:5" x14ac:dyDescent="0.2">
      <c r="A377">
        <v>52</v>
      </c>
      <c r="B377" t="s">
        <v>408</v>
      </c>
      <c r="C377">
        <v>137</v>
      </c>
      <c r="D377">
        <v>0.38</v>
      </c>
      <c r="E377">
        <v>6</v>
      </c>
    </row>
    <row r="378" spans="1:5" x14ac:dyDescent="0.2">
      <c r="A378">
        <v>52</v>
      </c>
      <c r="B378" t="s">
        <v>408</v>
      </c>
      <c r="C378">
        <v>137</v>
      </c>
      <c r="D378">
        <v>0.35</v>
      </c>
      <c r="E378">
        <v>7</v>
      </c>
    </row>
    <row r="379" spans="1:5" x14ac:dyDescent="0.2">
      <c r="A379">
        <v>52</v>
      </c>
      <c r="B379" t="s">
        <v>408</v>
      </c>
      <c r="C379">
        <v>137</v>
      </c>
      <c r="D379">
        <v>0.26</v>
      </c>
      <c r="E379">
        <v>8</v>
      </c>
    </row>
    <row r="380" spans="1:5" x14ac:dyDescent="0.2">
      <c r="A380">
        <v>52</v>
      </c>
      <c r="B380" t="s">
        <v>408</v>
      </c>
      <c r="C380">
        <v>137</v>
      </c>
      <c r="D380">
        <v>0.31</v>
      </c>
      <c r="E380">
        <v>9</v>
      </c>
    </row>
    <row r="381" spans="1:5" x14ac:dyDescent="0.2">
      <c r="A381">
        <v>52</v>
      </c>
      <c r="B381" t="s">
        <v>408</v>
      </c>
      <c r="C381">
        <v>137</v>
      </c>
      <c r="D381">
        <v>0.36</v>
      </c>
      <c r="E381">
        <v>10</v>
      </c>
    </row>
    <row r="382" spans="1:5" x14ac:dyDescent="0.2">
      <c r="A382">
        <v>52</v>
      </c>
      <c r="B382" t="s">
        <v>408</v>
      </c>
      <c r="C382">
        <v>137</v>
      </c>
      <c r="D382">
        <v>0.44</v>
      </c>
      <c r="E382">
        <v>11</v>
      </c>
    </row>
    <row r="383" spans="1:5" x14ac:dyDescent="0.2">
      <c r="A383">
        <v>53</v>
      </c>
      <c r="B383" t="s">
        <v>409</v>
      </c>
      <c r="C383">
        <v>137</v>
      </c>
      <c r="D383">
        <v>0.31</v>
      </c>
      <c r="E383">
        <v>1</v>
      </c>
    </row>
    <row r="384" spans="1:5" x14ac:dyDescent="0.2">
      <c r="A384">
        <v>53</v>
      </c>
      <c r="B384" t="s">
        <v>409</v>
      </c>
      <c r="C384">
        <v>137</v>
      </c>
      <c r="D384">
        <v>0.3</v>
      </c>
      <c r="E384">
        <v>2</v>
      </c>
    </row>
    <row r="385" spans="1:5" x14ac:dyDescent="0.2">
      <c r="A385">
        <v>53</v>
      </c>
      <c r="B385" t="s">
        <v>409</v>
      </c>
      <c r="C385">
        <v>137</v>
      </c>
      <c r="D385">
        <v>0.3</v>
      </c>
      <c r="E385">
        <v>3</v>
      </c>
    </row>
    <row r="386" spans="1:5" x14ac:dyDescent="0.2">
      <c r="A386">
        <v>53</v>
      </c>
      <c r="B386" t="s">
        <v>409</v>
      </c>
      <c r="C386">
        <v>137</v>
      </c>
      <c r="D386">
        <v>0.27</v>
      </c>
      <c r="E386">
        <v>4</v>
      </c>
    </row>
    <row r="387" spans="1:5" x14ac:dyDescent="0.2">
      <c r="A387">
        <v>53</v>
      </c>
      <c r="B387" t="s">
        <v>409</v>
      </c>
      <c r="C387">
        <v>137</v>
      </c>
      <c r="D387">
        <v>0.35</v>
      </c>
      <c r="E387">
        <v>5</v>
      </c>
    </row>
    <row r="388" spans="1:5" x14ac:dyDescent="0.2">
      <c r="A388">
        <v>53</v>
      </c>
      <c r="B388" t="s">
        <v>409</v>
      </c>
      <c r="C388">
        <v>137</v>
      </c>
      <c r="D388">
        <v>0.36</v>
      </c>
      <c r="E388">
        <v>6</v>
      </c>
    </row>
    <row r="389" spans="1:5" x14ac:dyDescent="0.2">
      <c r="A389">
        <v>53</v>
      </c>
      <c r="B389" t="s">
        <v>409</v>
      </c>
      <c r="C389">
        <v>137</v>
      </c>
      <c r="D389">
        <v>0.25</v>
      </c>
      <c r="E389">
        <v>7</v>
      </c>
    </row>
    <row r="390" spans="1:5" x14ac:dyDescent="0.2">
      <c r="A390">
        <v>53</v>
      </c>
      <c r="B390" t="s">
        <v>409</v>
      </c>
      <c r="C390">
        <v>137</v>
      </c>
      <c r="D390">
        <v>0.23</v>
      </c>
      <c r="E390">
        <v>8</v>
      </c>
    </row>
    <row r="391" spans="1:5" x14ac:dyDescent="0.2">
      <c r="A391">
        <v>53</v>
      </c>
      <c r="B391" t="s">
        <v>409</v>
      </c>
      <c r="C391">
        <v>137</v>
      </c>
      <c r="D391">
        <v>0.22</v>
      </c>
      <c r="E391">
        <v>9</v>
      </c>
    </row>
    <row r="392" spans="1:5" x14ac:dyDescent="0.2">
      <c r="A392">
        <v>53</v>
      </c>
      <c r="B392" t="s">
        <v>409</v>
      </c>
      <c r="C392">
        <v>137</v>
      </c>
      <c r="D392">
        <v>0.28999999999999998</v>
      </c>
      <c r="E392">
        <v>10</v>
      </c>
    </row>
    <row r="393" spans="1:5" x14ac:dyDescent="0.2">
      <c r="A393">
        <v>53</v>
      </c>
      <c r="B393" t="s">
        <v>409</v>
      </c>
      <c r="C393">
        <v>137</v>
      </c>
      <c r="D393">
        <v>0.45</v>
      </c>
      <c r="E393">
        <v>11</v>
      </c>
    </row>
    <row r="394" spans="1:5" x14ac:dyDescent="0.2">
      <c r="A394">
        <v>54</v>
      </c>
      <c r="B394" t="s">
        <v>410</v>
      </c>
      <c r="C394">
        <v>461</v>
      </c>
      <c r="D394">
        <v>0.18</v>
      </c>
      <c r="E394">
        <v>1</v>
      </c>
    </row>
    <row r="395" spans="1:5" x14ac:dyDescent="0.2">
      <c r="A395">
        <v>54</v>
      </c>
      <c r="B395" t="s">
        <v>410</v>
      </c>
      <c r="C395">
        <v>461</v>
      </c>
      <c r="D395">
        <v>0.26500000000000001</v>
      </c>
      <c r="E395">
        <v>2</v>
      </c>
    </row>
    <row r="396" spans="1:5" x14ac:dyDescent="0.2">
      <c r="A396">
        <v>54</v>
      </c>
      <c r="B396" t="s">
        <v>410</v>
      </c>
      <c r="C396">
        <v>461</v>
      </c>
      <c r="D396">
        <v>0.31900000000000001</v>
      </c>
      <c r="E396">
        <v>3</v>
      </c>
    </row>
    <row r="397" spans="1:5" x14ac:dyDescent="0.2">
      <c r="A397">
        <v>54</v>
      </c>
      <c r="B397" t="s">
        <v>410</v>
      </c>
      <c r="C397">
        <v>461</v>
      </c>
      <c r="D397">
        <v>0.32200000000000001</v>
      </c>
      <c r="E397">
        <v>4</v>
      </c>
    </row>
    <row r="398" spans="1:5" x14ac:dyDescent="0.2">
      <c r="A398">
        <v>54</v>
      </c>
      <c r="B398" t="s">
        <v>410</v>
      </c>
      <c r="C398">
        <v>461</v>
      </c>
      <c r="D398">
        <v>0.20899999999999999</v>
      </c>
      <c r="E398">
        <v>5</v>
      </c>
    </row>
    <row r="399" spans="1:5" x14ac:dyDescent="0.2">
      <c r="A399">
        <v>55</v>
      </c>
      <c r="B399" t="s">
        <v>411</v>
      </c>
      <c r="C399">
        <v>1371</v>
      </c>
      <c r="D399">
        <f>AVERAGE(0.3, 0.22, 0.25, 0.35, 0.27, 0.32, 0.24, 0.2, 0.24)</f>
        <v>0.2655555555555556</v>
      </c>
      <c r="E399">
        <v>1</v>
      </c>
    </row>
    <row r="400" spans="1:5" x14ac:dyDescent="0.2">
      <c r="A400">
        <v>55</v>
      </c>
      <c r="B400" t="s">
        <v>411</v>
      </c>
      <c r="C400">
        <v>1371</v>
      </c>
      <c r="D400">
        <f>AVERAGE(0.44, 0.41, 0.44, 0.39, 0.35, 0.37, 0.41, 0.4, 0.4)</f>
        <v>0.40111111111111114</v>
      </c>
      <c r="E400">
        <v>2</v>
      </c>
    </row>
    <row r="401" spans="1:15" x14ac:dyDescent="0.2">
      <c r="A401">
        <v>56</v>
      </c>
      <c r="B401" t="s">
        <v>412</v>
      </c>
      <c r="C401">
        <v>650</v>
      </c>
      <c r="D401">
        <v>0.39</v>
      </c>
      <c r="E401">
        <v>1</v>
      </c>
    </row>
    <row r="402" spans="1:15" x14ac:dyDescent="0.2">
      <c r="A402">
        <v>56</v>
      </c>
      <c r="B402" t="s">
        <v>412</v>
      </c>
      <c r="C402">
        <v>650</v>
      </c>
      <c r="D402">
        <v>0.48</v>
      </c>
      <c r="E402">
        <v>2</v>
      </c>
    </row>
    <row r="403" spans="1:15" x14ac:dyDescent="0.2">
      <c r="A403">
        <v>57</v>
      </c>
      <c r="B403" t="s">
        <v>413</v>
      </c>
      <c r="C403">
        <v>650</v>
      </c>
      <c r="D403">
        <v>0.35</v>
      </c>
      <c r="E403">
        <v>1</v>
      </c>
    </row>
    <row r="404" spans="1:15" x14ac:dyDescent="0.2">
      <c r="A404">
        <v>57</v>
      </c>
      <c r="B404" t="s">
        <v>413</v>
      </c>
      <c r="C404">
        <v>650</v>
      </c>
      <c r="D404">
        <v>0.42</v>
      </c>
      <c r="E404">
        <v>2</v>
      </c>
    </row>
    <row r="405" spans="1:15" x14ac:dyDescent="0.2">
      <c r="A405">
        <v>58</v>
      </c>
      <c r="B405" t="s">
        <v>414</v>
      </c>
      <c r="C405">
        <v>650</v>
      </c>
      <c r="D405">
        <v>0.27</v>
      </c>
      <c r="E405">
        <v>1</v>
      </c>
    </row>
    <row r="406" spans="1:15" x14ac:dyDescent="0.2">
      <c r="A406">
        <v>58</v>
      </c>
      <c r="B406" t="s">
        <v>414</v>
      </c>
      <c r="C406">
        <v>650</v>
      </c>
      <c r="D406">
        <v>0.37</v>
      </c>
      <c r="E406">
        <v>2</v>
      </c>
    </row>
    <row r="407" spans="1:15" x14ac:dyDescent="0.2">
      <c r="A407">
        <v>59</v>
      </c>
      <c r="B407" t="s">
        <v>415</v>
      </c>
      <c r="C407">
        <v>650</v>
      </c>
      <c r="D407">
        <v>0.04</v>
      </c>
      <c r="E407">
        <v>1</v>
      </c>
    </row>
    <row r="408" spans="1:15" x14ac:dyDescent="0.2">
      <c r="A408">
        <v>59</v>
      </c>
      <c r="B408" t="s">
        <v>415</v>
      </c>
      <c r="C408">
        <v>650</v>
      </c>
      <c r="D408">
        <v>0.1</v>
      </c>
      <c r="E408">
        <v>2</v>
      </c>
    </row>
    <row r="409" spans="1:15" x14ac:dyDescent="0.2">
      <c r="A409">
        <v>60</v>
      </c>
      <c r="B409" t="s">
        <v>416</v>
      </c>
      <c r="C409">
        <v>650</v>
      </c>
      <c r="D409" s="7">
        <v>0.05</v>
      </c>
      <c r="E409">
        <v>1</v>
      </c>
      <c r="F409" s="7"/>
      <c r="G409" s="7"/>
      <c r="H409" s="7"/>
      <c r="I409" s="7"/>
      <c r="J409" s="7"/>
      <c r="K409" s="7"/>
      <c r="L409" s="7"/>
      <c r="M409" s="7"/>
      <c r="N409" s="7"/>
      <c r="O409" s="7"/>
    </row>
    <row r="410" spans="1:15" x14ac:dyDescent="0.2">
      <c r="A410">
        <v>60</v>
      </c>
      <c r="B410" t="s">
        <v>416</v>
      </c>
      <c r="C410">
        <v>650</v>
      </c>
      <c r="D410" s="7">
        <v>0.1</v>
      </c>
      <c r="E410">
        <v>2</v>
      </c>
    </row>
    <row r="411" spans="1:15" x14ac:dyDescent="0.2">
      <c r="A411">
        <v>61</v>
      </c>
      <c r="B411" t="s">
        <v>417</v>
      </c>
      <c r="C411">
        <v>650</v>
      </c>
      <c r="D411">
        <v>0.04</v>
      </c>
      <c r="E411">
        <v>1</v>
      </c>
    </row>
    <row r="412" spans="1:15" x14ac:dyDescent="0.2">
      <c r="A412">
        <v>61</v>
      </c>
      <c r="B412" t="s">
        <v>417</v>
      </c>
      <c r="C412">
        <v>650</v>
      </c>
      <c r="D412">
        <v>0.11</v>
      </c>
      <c r="E412">
        <v>2</v>
      </c>
    </row>
    <row r="413" spans="1:15" x14ac:dyDescent="0.2">
      <c r="A413">
        <v>62</v>
      </c>
      <c r="B413" t="s">
        <v>418</v>
      </c>
      <c r="C413">
        <v>1328</v>
      </c>
      <c r="D413">
        <v>0.42499999999999999</v>
      </c>
      <c r="E413">
        <v>1</v>
      </c>
    </row>
    <row r="414" spans="1:15" x14ac:dyDescent="0.2">
      <c r="A414">
        <v>62</v>
      </c>
      <c r="B414" t="s">
        <v>418</v>
      </c>
      <c r="C414">
        <v>1328</v>
      </c>
      <c r="D414">
        <v>0.31</v>
      </c>
      <c r="E414">
        <v>2</v>
      </c>
    </row>
    <row r="415" spans="1:15" x14ac:dyDescent="0.2">
      <c r="A415">
        <v>63</v>
      </c>
      <c r="B415" t="s">
        <v>419</v>
      </c>
      <c r="C415">
        <v>1328</v>
      </c>
      <c r="D415">
        <v>0.44600000000000001</v>
      </c>
      <c r="E415">
        <v>1</v>
      </c>
    </row>
    <row r="416" spans="1:15" x14ac:dyDescent="0.2">
      <c r="A416">
        <v>63</v>
      </c>
      <c r="B416" t="s">
        <v>419</v>
      </c>
      <c r="C416">
        <v>1328</v>
      </c>
      <c r="D416">
        <v>0.36</v>
      </c>
      <c r="E416">
        <v>2</v>
      </c>
    </row>
    <row r="417" spans="1:5" x14ac:dyDescent="0.2">
      <c r="A417">
        <v>64</v>
      </c>
      <c r="B417" t="s">
        <v>420</v>
      </c>
      <c r="C417">
        <v>137</v>
      </c>
      <c r="D417">
        <v>0.33</v>
      </c>
      <c r="E417">
        <v>1</v>
      </c>
    </row>
    <row r="418" spans="1:5" x14ac:dyDescent="0.2">
      <c r="A418">
        <v>64</v>
      </c>
      <c r="B418" t="s">
        <v>420</v>
      </c>
      <c r="C418">
        <v>137</v>
      </c>
      <c r="D418">
        <v>0.31</v>
      </c>
      <c r="E418">
        <v>2</v>
      </c>
    </row>
    <row r="419" spans="1:5" x14ac:dyDescent="0.2">
      <c r="A419">
        <v>64</v>
      </c>
      <c r="B419" t="s">
        <v>420</v>
      </c>
      <c r="C419">
        <v>137</v>
      </c>
      <c r="D419">
        <v>0.23</v>
      </c>
      <c r="E419">
        <v>3</v>
      </c>
    </row>
    <row r="420" spans="1:5" x14ac:dyDescent="0.2">
      <c r="A420">
        <v>64</v>
      </c>
      <c r="B420" t="s">
        <v>420</v>
      </c>
      <c r="C420">
        <v>137</v>
      </c>
      <c r="D420">
        <v>0.38</v>
      </c>
      <c r="E420">
        <v>4</v>
      </c>
    </row>
    <row r="421" spans="1:5" x14ac:dyDescent="0.2">
      <c r="A421">
        <v>64</v>
      </c>
      <c r="B421" t="s">
        <v>420</v>
      </c>
      <c r="C421">
        <v>137</v>
      </c>
      <c r="D421">
        <v>0.36</v>
      </c>
      <c r="E421">
        <v>5</v>
      </c>
    </row>
    <row r="422" spans="1:5" x14ac:dyDescent="0.2">
      <c r="A422">
        <v>64</v>
      </c>
      <c r="B422" t="s">
        <v>420</v>
      </c>
      <c r="C422">
        <v>137</v>
      </c>
      <c r="D422">
        <v>0.46</v>
      </c>
      <c r="E422">
        <v>6</v>
      </c>
    </row>
    <row r="423" spans="1:5" x14ac:dyDescent="0.2">
      <c r="A423">
        <v>64</v>
      </c>
      <c r="B423" t="s">
        <v>420</v>
      </c>
      <c r="C423">
        <v>137</v>
      </c>
      <c r="D423">
        <v>0.19</v>
      </c>
      <c r="E423">
        <v>7</v>
      </c>
    </row>
    <row r="424" spans="1:5" x14ac:dyDescent="0.2">
      <c r="A424">
        <v>64</v>
      </c>
      <c r="B424" t="s">
        <v>420</v>
      </c>
      <c r="C424">
        <v>137</v>
      </c>
      <c r="D424">
        <v>0.08</v>
      </c>
      <c r="E424">
        <v>8</v>
      </c>
    </row>
    <row r="425" spans="1:5" x14ac:dyDescent="0.2">
      <c r="A425">
        <v>64</v>
      </c>
      <c r="B425" t="s">
        <v>420</v>
      </c>
      <c r="C425">
        <v>137</v>
      </c>
      <c r="D425">
        <v>0.02</v>
      </c>
      <c r="E425">
        <v>9</v>
      </c>
    </row>
    <row r="426" spans="1:5" x14ac:dyDescent="0.2">
      <c r="A426">
        <v>64</v>
      </c>
      <c r="B426" t="s">
        <v>420</v>
      </c>
      <c r="C426">
        <v>137</v>
      </c>
      <c r="D426">
        <v>0.34</v>
      </c>
      <c r="E426">
        <v>10</v>
      </c>
    </row>
    <row r="427" spans="1:5" x14ac:dyDescent="0.2">
      <c r="A427">
        <v>64</v>
      </c>
      <c r="B427" t="s">
        <v>420</v>
      </c>
      <c r="C427">
        <v>137</v>
      </c>
      <c r="D427">
        <v>0.46</v>
      </c>
      <c r="E427">
        <v>11</v>
      </c>
    </row>
    <row r="428" spans="1:5" x14ac:dyDescent="0.2">
      <c r="A428">
        <v>64</v>
      </c>
      <c r="B428" t="s">
        <v>420</v>
      </c>
      <c r="C428">
        <v>137</v>
      </c>
      <c r="D428">
        <v>0.49</v>
      </c>
      <c r="E428">
        <v>12</v>
      </c>
    </row>
    <row r="429" spans="1:5" x14ac:dyDescent="0.2">
      <c r="A429">
        <v>64</v>
      </c>
      <c r="B429" t="s">
        <v>420</v>
      </c>
      <c r="C429">
        <v>137</v>
      </c>
      <c r="D429">
        <v>0.1</v>
      </c>
      <c r="E429">
        <v>13</v>
      </c>
    </row>
    <row r="430" spans="1:5" x14ac:dyDescent="0.2">
      <c r="A430">
        <v>64</v>
      </c>
      <c r="B430" t="s">
        <v>420</v>
      </c>
      <c r="C430">
        <v>137</v>
      </c>
      <c r="D430">
        <v>0.21</v>
      </c>
      <c r="E430">
        <v>14</v>
      </c>
    </row>
    <row r="431" spans="1:5" x14ac:dyDescent="0.2">
      <c r="A431">
        <v>64</v>
      </c>
      <c r="B431" t="s">
        <v>420</v>
      </c>
      <c r="C431">
        <v>137</v>
      </c>
      <c r="D431">
        <v>0.13</v>
      </c>
      <c r="E431">
        <v>15</v>
      </c>
    </row>
    <row r="432" spans="1:5" x14ac:dyDescent="0.2">
      <c r="A432">
        <v>65</v>
      </c>
      <c r="B432" t="s">
        <v>421</v>
      </c>
      <c r="C432">
        <v>461</v>
      </c>
      <c r="D432">
        <v>0.18</v>
      </c>
      <c r="E432">
        <v>1</v>
      </c>
    </row>
    <row r="433" spans="1:5" x14ac:dyDescent="0.2">
      <c r="A433">
        <v>65</v>
      </c>
      <c r="B433" t="s">
        <v>421</v>
      </c>
      <c r="C433">
        <v>461</v>
      </c>
      <c r="D433">
        <v>0.26500000000000001</v>
      </c>
      <c r="E433">
        <v>2</v>
      </c>
    </row>
    <row r="434" spans="1:5" x14ac:dyDescent="0.2">
      <c r="A434">
        <v>65</v>
      </c>
      <c r="B434" t="s">
        <v>421</v>
      </c>
      <c r="C434">
        <v>461</v>
      </c>
      <c r="D434">
        <v>0.32200000000000001</v>
      </c>
      <c r="E434">
        <v>3</v>
      </c>
    </row>
    <row r="435" spans="1:5" x14ac:dyDescent="0.2">
      <c r="A435">
        <v>65</v>
      </c>
      <c r="B435" t="s">
        <v>421</v>
      </c>
      <c r="C435">
        <v>461</v>
      </c>
      <c r="D435">
        <v>0.32</v>
      </c>
      <c r="E435">
        <v>4</v>
      </c>
    </row>
    <row r="436" spans="1:5" x14ac:dyDescent="0.2">
      <c r="A436">
        <v>65</v>
      </c>
      <c r="B436" t="s">
        <v>421</v>
      </c>
      <c r="C436">
        <v>461</v>
      </c>
      <c r="D436">
        <v>0.20399999999999999</v>
      </c>
      <c r="E436">
        <v>5</v>
      </c>
    </row>
    <row r="437" spans="1:5" x14ac:dyDescent="0.2">
      <c r="A437">
        <v>66</v>
      </c>
      <c r="B437" t="s">
        <v>422</v>
      </c>
      <c r="C437">
        <v>218</v>
      </c>
      <c r="D437">
        <v>0.45</v>
      </c>
      <c r="E437">
        <v>1</v>
      </c>
    </row>
    <row r="438" spans="1:5" x14ac:dyDescent="0.2">
      <c r="A438">
        <v>66</v>
      </c>
      <c r="B438" t="s">
        <v>422</v>
      </c>
      <c r="C438">
        <v>218</v>
      </c>
      <c r="D438">
        <v>0.4</v>
      </c>
      <c r="E438">
        <v>2</v>
      </c>
    </row>
    <row r="439" spans="1:5" x14ac:dyDescent="0.2">
      <c r="A439">
        <v>66</v>
      </c>
      <c r="B439" t="s">
        <v>422</v>
      </c>
      <c r="C439">
        <v>218</v>
      </c>
      <c r="D439">
        <v>0.51</v>
      </c>
      <c r="E439">
        <v>3</v>
      </c>
    </row>
    <row r="440" spans="1:5" x14ac:dyDescent="0.2">
      <c r="A440">
        <v>66</v>
      </c>
      <c r="B440" t="s">
        <v>422</v>
      </c>
      <c r="C440">
        <v>218</v>
      </c>
      <c r="D440">
        <v>0.35</v>
      </c>
      <c r="E440">
        <v>4</v>
      </c>
    </row>
    <row r="441" spans="1:5" x14ac:dyDescent="0.2">
      <c r="A441">
        <v>66</v>
      </c>
      <c r="B441" t="s">
        <v>422</v>
      </c>
      <c r="C441">
        <v>218</v>
      </c>
      <c r="D441">
        <v>0.46</v>
      </c>
      <c r="E441">
        <v>5</v>
      </c>
    </row>
    <row r="442" spans="1:5" x14ac:dyDescent="0.2">
      <c r="A442">
        <v>66</v>
      </c>
      <c r="B442" t="s">
        <v>422</v>
      </c>
      <c r="C442">
        <v>218</v>
      </c>
      <c r="D442">
        <v>0.48</v>
      </c>
      <c r="E442">
        <v>6</v>
      </c>
    </row>
    <row r="443" spans="1:5" x14ac:dyDescent="0.2">
      <c r="A443">
        <v>66</v>
      </c>
      <c r="B443" t="s">
        <v>422</v>
      </c>
      <c r="C443">
        <v>218</v>
      </c>
      <c r="D443">
        <v>0.44</v>
      </c>
      <c r="E443">
        <v>7</v>
      </c>
    </row>
    <row r="444" spans="1:5" x14ac:dyDescent="0.2">
      <c r="A444">
        <v>66</v>
      </c>
      <c r="B444" t="s">
        <v>422</v>
      </c>
      <c r="C444">
        <v>218</v>
      </c>
      <c r="D444">
        <v>0.31</v>
      </c>
      <c r="E444">
        <v>8</v>
      </c>
    </row>
    <row r="445" spans="1:5" x14ac:dyDescent="0.2">
      <c r="A445">
        <v>66</v>
      </c>
      <c r="B445" t="s">
        <v>422</v>
      </c>
      <c r="C445">
        <v>218</v>
      </c>
      <c r="D445">
        <v>0.35</v>
      </c>
      <c r="E445">
        <v>9</v>
      </c>
    </row>
    <row r="446" spans="1:5" x14ac:dyDescent="0.2">
      <c r="A446">
        <v>66</v>
      </c>
      <c r="B446" t="s">
        <v>422</v>
      </c>
      <c r="C446">
        <v>218</v>
      </c>
      <c r="D446">
        <v>0.32</v>
      </c>
      <c r="E446">
        <v>10</v>
      </c>
    </row>
    <row r="447" spans="1:5" x14ac:dyDescent="0.2">
      <c r="A447">
        <v>66</v>
      </c>
      <c r="B447" t="s">
        <v>422</v>
      </c>
      <c r="C447">
        <v>218</v>
      </c>
      <c r="D447">
        <v>0.47</v>
      </c>
      <c r="E447">
        <v>11</v>
      </c>
    </row>
    <row r="448" spans="1:5" x14ac:dyDescent="0.2">
      <c r="A448">
        <v>66</v>
      </c>
      <c r="B448" t="s">
        <v>422</v>
      </c>
      <c r="C448">
        <v>218</v>
      </c>
      <c r="D448">
        <v>0.4</v>
      </c>
      <c r="E448">
        <v>12</v>
      </c>
    </row>
    <row r="449" spans="1:5" x14ac:dyDescent="0.2">
      <c r="A449">
        <v>66</v>
      </c>
      <c r="B449" t="s">
        <v>422</v>
      </c>
      <c r="C449">
        <v>218</v>
      </c>
      <c r="D449">
        <v>0.17</v>
      </c>
      <c r="E449">
        <v>13</v>
      </c>
    </row>
    <row r="450" spans="1:5" x14ac:dyDescent="0.2">
      <c r="A450">
        <v>66</v>
      </c>
      <c r="B450" t="s">
        <v>422</v>
      </c>
      <c r="C450">
        <v>218</v>
      </c>
      <c r="D450">
        <v>0.08</v>
      </c>
      <c r="E450">
        <v>14</v>
      </c>
    </row>
    <row r="451" spans="1:5" x14ac:dyDescent="0.2">
      <c r="A451">
        <v>66</v>
      </c>
      <c r="B451" t="s">
        <v>422</v>
      </c>
      <c r="C451">
        <v>218</v>
      </c>
      <c r="D451">
        <v>0.11</v>
      </c>
      <c r="E451">
        <v>15</v>
      </c>
    </row>
    <row r="452" spans="1:5" x14ac:dyDescent="0.2">
      <c r="A452">
        <v>67</v>
      </c>
      <c r="B452" t="s">
        <v>423</v>
      </c>
      <c r="C452">
        <v>218</v>
      </c>
      <c r="D452">
        <v>0.41</v>
      </c>
      <c r="E452">
        <v>1</v>
      </c>
    </row>
    <row r="453" spans="1:5" x14ac:dyDescent="0.2">
      <c r="A453">
        <v>67</v>
      </c>
      <c r="B453" t="s">
        <v>423</v>
      </c>
      <c r="C453">
        <v>218</v>
      </c>
      <c r="D453">
        <v>0.36</v>
      </c>
      <c r="E453">
        <v>2</v>
      </c>
    </row>
    <row r="454" spans="1:5" x14ac:dyDescent="0.2">
      <c r="A454">
        <v>67</v>
      </c>
      <c r="B454" t="s">
        <v>423</v>
      </c>
      <c r="C454">
        <v>218</v>
      </c>
      <c r="D454">
        <v>0.51</v>
      </c>
      <c r="E454">
        <v>3</v>
      </c>
    </row>
    <row r="455" spans="1:5" x14ac:dyDescent="0.2">
      <c r="A455">
        <v>67</v>
      </c>
      <c r="B455" t="s">
        <v>423</v>
      </c>
      <c r="C455">
        <v>218</v>
      </c>
      <c r="D455">
        <v>0.37</v>
      </c>
      <c r="E455">
        <v>4</v>
      </c>
    </row>
    <row r="456" spans="1:5" x14ac:dyDescent="0.2">
      <c r="A456">
        <v>67</v>
      </c>
      <c r="B456" t="s">
        <v>423</v>
      </c>
      <c r="C456">
        <v>218</v>
      </c>
      <c r="D456">
        <v>0.44</v>
      </c>
      <c r="E456">
        <v>5</v>
      </c>
    </row>
    <row r="457" spans="1:5" x14ac:dyDescent="0.2">
      <c r="A457">
        <v>67</v>
      </c>
      <c r="B457" t="s">
        <v>423</v>
      </c>
      <c r="C457">
        <v>218</v>
      </c>
      <c r="D457">
        <v>0.46</v>
      </c>
      <c r="E457">
        <v>6</v>
      </c>
    </row>
    <row r="458" spans="1:5" x14ac:dyDescent="0.2">
      <c r="A458">
        <v>67</v>
      </c>
      <c r="B458" t="s">
        <v>423</v>
      </c>
      <c r="C458">
        <v>218</v>
      </c>
      <c r="D458">
        <v>0.41</v>
      </c>
      <c r="E458">
        <v>7</v>
      </c>
    </row>
    <row r="459" spans="1:5" x14ac:dyDescent="0.2">
      <c r="A459">
        <v>67</v>
      </c>
      <c r="B459" t="s">
        <v>423</v>
      </c>
      <c r="C459">
        <v>218</v>
      </c>
      <c r="D459">
        <v>0.22</v>
      </c>
      <c r="E459">
        <v>8</v>
      </c>
    </row>
    <row r="460" spans="1:5" x14ac:dyDescent="0.2">
      <c r="A460">
        <v>67</v>
      </c>
      <c r="B460" t="s">
        <v>423</v>
      </c>
      <c r="C460">
        <v>218</v>
      </c>
      <c r="D460">
        <v>0.27</v>
      </c>
      <c r="E460">
        <v>9</v>
      </c>
    </row>
    <row r="461" spans="1:5" x14ac:dyDescent="0.2">
      <c r="A461">
        <v>67</v>
      </c>
      <c r="B461" t="s">
        <v>423</v>
      </c>
      <c r="C461">
        <v>218</v>
      </c>
      <c r="D461">
        <v>0.3</v>
      </c>
      <c r="E461">
        <v>10</v>
      </c>
    </row>
    <row r="462" spans="1:5" x14ac:dyDescent="0.2">
      <c r="A462">
        <v>67</v>
      </c>
      <c r="B462" t="s">
        <v>423</v>
      </c>
      <c r="C462">
        <v>218</v>
      </c>
      <c r="D462">
        <v>0.41</v>
      </c>
      <c r="E462">
        <v>11</v>
      </c>
    </row>
    <row r="463" spans="1:5" x14ac:dyDescent="0.2">
      <c r="A463">
        <v>67</v>
      </c>
      <c r="B463" t="s">
        <v>423</v>
      </c>
      <c r="C463">
        <v>218</v>
      </c>
      <c r="D463">
        <v>0.4</v>
      </c>
      <c r="E463">
        <v>12</v>
      </c>
    </row>
    <row r="464" spans="1:5" x14ac:dyDescent="0.2">
      <c r="A464">
        <v>67</v>
      </c>
      <c r="B464" t="s">
        <v>423</v>
      </c>
      <c r="C464">
        <v>218</v>
      </c>
      <c r="D464">
        <v>0.19</v>
      </c>
      <c r="E464">
        <v>13</v>
      </c>
    </row>
    <row r="465" spans="1:5" x14ac:dyDescent="0.2">
      <c r="A465">
        <v>67</v>
      </c>
      <c r="B465" t="s">
        <v>423</v>
      </c>
      <c r="C465">
        <v>218</v>
      </c>
      <c r="D465">
        <v>7.0000000000000007E-2</v>
      </c>
      <c r="E465">
        <v>14</v>
      </c>
    </row>
    <row r="466" spans="1:5" x14ac:dyDescent="0.2">
      <c r="A466">
        <v>67</v>
      </c>
      <c r="B466" t="s">
        <v>423</v>
      </c>
      <c r="C466">
        <v>218</v>
      </c>
      <c r="D466">
        <v>0.09</v>
      </c>
      <c r="E466">
        <v>15</v>
      </c>
    </row>
    <row r="467" spans="1:5" x14ac:dyDescent="0.2">
      <c r="A467">
        <v>68</v>
      </c>
      <c r="B467" t="s">
        <v>424</v>
      </c>
      <c r="C467">
        <v>218</v>
      </c>
      <c r="D467">
        <v>0.25</v>
      </c>
      <c r="E467">
        <v>1</v>
      </c>
    </row>
    <row r="468" spans="1:5" x14ac:dyDescent="0.2">
      <c r="A468">
        <v>68</v>
      </c>
      <c r="B468" t="s">
        <v>424</v>
      </c>
      <c r="C468">
        <v>218</v>
      </c>
      <c r="D468">
        <v>0.25</v>
      </c>
      <c r="E468">
        <v>2</v>
      </c>
    </row>
    <row r="469" spans="1:5" x14ac:dyDescent="0.2">
      <c r="A469">
        <v>68</v>
      </c>
      <c r="B469" t="s">
        <v>424</v>
      </c>
      <c r="C469">
        <v>218</v>
      </c>
      <c r="D469">
        <v>0.37</v>
      </c>
      <c r="E469">
        <v>3</v>
      </c>
    </row>
    <row r="470" spans="1:5" x14ac:dyDescent="0.2">
      <c r="A470">
        <v>68</v>
      </c>
      <c r="B470" t="s">
        <v>424</v>
      </c>
      <c r="C470">
        <v>218</v>
      </c>
      <c r="D470">
        <v>0.28000000000000003</v>
      </c>
      <c r="E470">
        <v>4</v>
      </c>
    </row>
    <row r="471" spans="1:5" x14ac:dyDescent="0.2">
      <c r="A471">
        <v>68</v>
      </c>
      <c r="B471" t="s">
        <v>424</v>
      </c>
      <c r="C471">
        <v>218</v>
      </c>
      <c r="D471">
        <v>0.28000000000000003</v>
      </c>
      <c r="E471">
        <v>5</v>
      </c>
    </row>
    <row r="472" spans="1:5" x14ac:dyDescent="0.2">
      <c r="A472">
        <v>68</v>
      </c>
      <c r="B472" t="s">
        <v>424</v>
      </c>
      <c r="C472">
        <v>218</v>
      </c>
      <c r="D472">
        <v>0.34</v>
      </c>
      <c r="E472">
        <v>6</v>
      </c>
    </row>
    <row r="473" spans="1:5" x14ac:dyDescent="0.2">
      <c r="A473">
        <v>68</v>
      </c>
      <c r="B473" t="s">
        <v>424</v>
      </c>
      <c r="C473">
        <v>218</v>
      </c>
      <c r="D473">
        <v>0.3</v>
      </c>
      <c r="E473">
        <v>7</v>
      </c>
    </row>
    <row r="474" spans="1:5" x14ac:dyDescent="0.2">
      <c r="A474">
        <v>68</v>
      </c>
      <c r="B474" t="s">
        <v>424</v>
      </c>
      <c r="C474">
        <v>218</v>
      </c>
      <c r="D474">
        <v>0.03</v>
      </c>
      <c r="E474">
        <v>8</v>
      </c>
    </row>
    <row r="475" spans="1:5" x14ac:dyDescent="0.2">
      <c r="A475">
        <v>68</v>
      </c>
      <c r="B475" t="s">
        <v>424</v>
      </c>
      <c r="C475">
        <v>218</v>
      </c>
      <c r="D475">
        <v>0.14000000000000001</v>
      </c>
      <c r="E475">
        <v>9</v>
      </c>
    </row>
    <row r="476" spans="1:5" x14ac:dyDescent="0.2">
      <c r="A476">
        <v>68</v>
      </c>
      <c r="B476" t="s">
        <v>424</v>
      </c>
      <c r="C476">
        <v>218</v>
      </c>
      <c r="D476">
        <v>0.15</v>
      </c>
      <c r="E476">
        <v>10</v>
      </c>
    </row>
    <row r="477" spans="1:5" x14ac:dyDescent="0.2">
      <c r="A477">
        <v>68</v>
      </c>
      <c r="B477" t="s">
        <v>424</v>
      </c>
      <c r="C477">
        <v>218</v>
      </c>
      <c r="D477">
        <v>0.28999999999999998</v>
      </c>
      <c r="E477">
        <v>11</v>
      </c>
    </row>
    <row r="478" spans="1:5" x14ac:dyDescent="0.2">
      <c r="A478">
        <v>68</v>
      </c>
      <c r="B478" t="s">
        <v>424</v>
      </c>
      <c r="C478">
        <v>218</v>
      </c>
      <c r="D478">
        <v>0.33</v>
      </c>
      <c r="E478">
        <v>12</v>
      </c>
    </row>
    <row r="479" spans="1:5" x14ac:dyDescent="0.2">
      <c r="A479">
        <v>68</v>
      </c>
      <c r="B479" t="s">
        <v>424</v>
      </c>
      <c r="C479">
        <v>218</v>
      </c>
      <c r="D479">
        <v>-0.02</v>
      </c>
      <c r="E479">
        <v>13</v>
      </c>
    </row>
    <row r="480" spans="1:5" x14ac:dyDescent="0.2">
      <c r="A480">
        <v>68</v>
      </c>
      <c r="B480" t="s">
        <v>424</v>
      </c>
      <c r="C480">
        <v>218</v>
      </c>
      <c r="D480">
        <v>-7.0000000000000007E-2</v>
      </c>
      <c r="E480">
        <v>14</v>
      </c>
    </row>
    <row r="481" spans="1:5" x14ac:dyDescent="0.2">
      <c r="A481">
        <v>68</v>
      </c>
      <c r="B481" t="s">
        <v>424</v>
      </c>
      <c r="C481">
        <v>218</v>
      </c>
      <c r="D481">
        <v>0.09</v>
      </c>
      <c r="E481">
        <v>15</v>
      </c>
    </row>
    <row r="482" spans="1:5" x14ac:dyDescent="0.2">
      <c r="A482">
        <v>69</v>
      </c>
      <c r="B482" t="s">
        <v>425</v>
      </c>
      <c r="C482">
        <v>218</v>
      </c>
      <c r="D482">
        <v>0.43</v>
      </c>
      <c r="E482">
        <v>1</v>
      </c>
    </row>
    <row r="483" spans="1:5" x14ac:dyDescent="0.2">
      <c r="A483">
        <v>69</v>
      </c>
      <c r="B483" t="s">
        <v>425</v>
      </c>
      <c r="C483">
        <v>218</v>
      </c>
      <c r="D483">
        <v>0.37</v>
      </c>
      <c r="E483">
        <v>2</v>
      </c>
    </row>
    <row r="484" spans="1:5" x14ac:dyDescent="0.2">
      <c r="A484">
        <v>69</v>
      </c>
      <c r="B484" t="s">
        <v>425</v>
      </c>
      <c r="C484">
        <v>218</v>
      </c>
      <c r="D484">
        <v>0.48</v>
      </c>
      <c r="E484">
        <v>3</v>
      </c>
    </row>
    <row r="485" spans="1:5" x14ac:dyDescent="0.2">
      <c r="A485">
        <v>69</v>
      </c>
      <c r="B485" t="s">
        <v>425</v>
      </c>
      <c r="C485">
        <v>218</v>
      </c>
      <c r="D485">
        <v>0.33</v>
      </c>
      <c r="E485">
        <v>4</v>
      </c>
    </row>
    <row r="486" spans="1:5" x14ac:dyDescent="0.2">
      <c r="A486">
        <v>69</v>
      </c>
      <c r="B486" t="s">
        <v>425</v>
      </c>
      <c r="C486">
        <v>218</v>
      </c>
      <c r="D486">
        <v>0.43</v>
      </c>
      <c r="E486">
        <v>5</v>
      </c>
    </row>
    <row r="487" spans="1:5" x14ac:dyDescent="0.2">
      <c r="A487">
        <v>69</v>
      </c>
      <c r="B487" t="s">
        <v>425</v>
      </c>
      <c r="C487">
        <v>218</v>
      </c>
      <c r="D487">
        <v>0.51</v>
      </c>
      <c r="E487">
        <v>6</v>
      </c>
    </row>
    <row r="488" spans="1:5" x14ac:dyDescent="0.2">
      <c r="A488">
        <v>69</v>
      </c>
      <c r="B488" t="s">
        <v>425</v>
      </c>
      <c r="C488">
        <v>218</v>
      </c>
      <c r="D488">
        <v>0.47</v>
      </c>
      <c r="E488">
        <v>7</v>
      </c>
    </row>
    <row r="489" spans="1:5" x14ac:dyDescent="0.2">
      <c r="A489">
        <v>69</v>
      </c>
      <c r="B489" t="s">
        <v>425</v>
      </c>
      <c r="C489">
        <v>218</v>
      </c>
      <c r="D489">
        <v>0.25</v>
      </c>
      <c r="E489">
        <v>8</v>
      </c>
    </row>
    <row r="490" spans="1:5" x14ac:dyDescent="0.2">
      <c r="A490">
        <v>69</v>
      </c>
      <c r="B490" t="s">
        <v>425</v>
      </c>
      <c r="C490">
        <v>218</v>
      </c>
      <c r="D490">
        <v>0.34</v>
      </c>
      <c r="E490">
        <v>9</v>
      </c>
    </row>
    <row r="491" spans="1:5" x14ac:dyDescent="0.2">
      <c r="A491">
        <v>69</v>
      </c>
      <c r="B491" t="s">
        <v>425</v>
      </c>
      <c r="C491">
        <v>218</v>
      </c>
      <c r="D491">
        <v>0.35</v>
      </c>
      <c r="E491">
        <v>10</v>
      </c>
    </row>
    <row r="492" spans="1:5" x14ac:dyDescent="0.2">
      <c r="A492">
        <v>69</v>
      </c>
      <c r="B492" t="s">
        <v>425</v>
      </c>
      <c r="C492">
        <v>218</v>
      </c>
      <c r="D492">
        <v>0.48</v>
      </c>
      <c r="E492">
        <v>11</v>
      </c>
    </row>
    <row r="493" spans="1:5" x14ac:dyDescent="0.2">
      <c r="A493">
        <v>69</v>
      </c>
      <c r="B493" t="s">
        <v>425</v>
      </c>
      <c r="C493">
        <v>218</v>
      </c>
      <c r="D493">
        <v>0.43</v>
      </c>
      <c r="E493">
        <v>12</v>
      </c>
    </row>
    <row r="494" spans="1:5" x14ac:dyDescent="0.2">
      <c r="A494">
        <v>69</v>
      </c>
      <c r="B494" t="s">
        <v>425</v>
      </c>
      <c r="C494">
        <v>218</v>
      </c>
      <c r="D494">
        <v>0.21</v>
      </c>
      <c r="E494">
        <v>13</v>
      </c>
    </row>
    <row r="495" spans="1:5" x14ac:dyDescent="0.2">
      <c r="A495">
        <v>69</v>
      </c>
      <c r="B495" t="s">
        <v>425</v>
      </c>
      <c r="C495">
        <v>218</v>
      </c>
      <c r="D495">
        <v>0.04</v>
      </c>
      <c r="E495">
        <v>14</v>
      </c>
    </row>
    <row r="496" spans="1:5" x14ac:dyDescent="0.2">
      <c r="A496">
        <v>69</v>
      </c>
      <c r="B496" t="s">
        <v>425</v>
      </c>
      <c r="C496">
        <v>218</v>
      </c>
      <c r="D496">
        <v>0.14000000000000001</v>
      </c>
      <c r="E496">
        <v>15</v>
      </c>
    </row>
    <row r="497" spans="1:5" x14ac:dyDescent="0.2">
      <c r="A497">
        <v>70</v>
      </c>
      <c r="B497" t="s">
        <v>426</v>
      </c>
      <c r="C497">
        <v>190</v>
      </c>
      <c r="D497">
        <v>0.35</v>
      </c>
      <c r="E497">
        <v>1</v>
      </c>
    </row>
    <row r="498" spans="1:5" x14ac:dyDescent="0.2">
      <c r="A498">
        <v>70</v>
      </c>
      <c r="B498" t="s">
        <v>426</v>
      </c>
      <c r="C498">
        <v>190</v>
      </c>
      <c r="D498">
        <v>0.23</v>
      </c>
      <c r="E498">
        <v>2</v>
      </c>
    </row>
    <row r="499" spans="1:5" x14ac:dyDescent="0.2">
      <c r="A499">
        <v>70</v>
      </c>
      <c r="B499" t="s">
        <v>426</v>
      </c>
      <c r="C499">
        <v>190</v>
      </c>
      <c r="D499">
        <v>0.36</v>
      </c>
      <c r="E499">
        <v>3</v>
      </c>
    </row>
    <row r="500" spans="1:5" x14ac:dyDescent="0.2">
      <c r="A500">
        <v>70</v>
      </c>
      <c r="B500" t="s">
        <v>426</v>
      </c>
      <c r="C500">
        <v>190</v>
      </c>
      <c r="D500">
        <v>0.19</v>
      </c>
      <c r="E500">
        <v>4</v>
      </c>
    </row>
    <row r="501" spans="1:5" x14ac:dyDescent="0.2">
      <c r="A501">
        <v>70</v>
      </c>
      <c r="B501" t="s">
        <v>426</v>
      </c>
      <c r="C501">
        <v>190</v>
      </c>
      <c r="D501">
        <v>0.22</v>
      </c>
      <c r="E501">
        <v>5</v>
      </c>
    </row>
    <row r="502" spans="1:5" x14ac:dyDescent="0.2">
      <c r="A502">
        <v>70</v>
      </c>
      <c r="B502" t="s">
        <v>426</v>
      </c>
      <c r="C502">
        <v>190</v>
      </c>
      <c r="D502">
        <v>0.34</v>
      </c>
      <c r="E502">
        <v>6</v>
      </c>
    </row>
    <row r="503" spans="1:5" x14ac:dyDescent="0.2">
      <c r="A503">
        <v>70</v>
      </c>
      <c r="B503" t="s">
        <v>426</v>
      </c>
      <c r="C503">
        <v>190</v>
      </c>
      <c r="D503">
        <v>0.22</v>
      </c>
      <c r="E503">
        <v>7</v>
      </c>
    </row>
    <row r="504" spans="1:5" x14ac:dyDescent="0.2">
      <c r="A504">
        <v>70</v>
      </c>
      <c r="B504" t="s">
        <v>426</v>
      </c>
      <c r="C504">
        <v>190</v>
      </c>
      <c r="D504">
        <v>0.31</v>
      </c>
      <c r="E504">
        <v>8</v>
      </c>
    </row>
    <row r="505" spans="1:5" x14ac:dyDescent="0.2">
      <c r="A505">
        <v>70</v>
      </c>
      <c r="B505" t="s">
        <v>426</v>
      </c>
      <c r="C505">
        <v>190</v>
      </c>
      <c r="D505">
        <v>0.31</v>
      </c>
      <c r="E505">
        <v>9</v>
      </c>
    </row>
    <row r="506" spans="1:5" x14ac:dyDescent="0.2">
      <c r="A506">
        <v>70</v>
      </c>
      <c r="B506" t="s">
        <v>426</v>
      </c>
      <c r="C506">
        <v>190</v>
      </c>
      <c r="D506">
        <v>0.28000000000000003</v>
      </c>
      <c r="E506">
        <v>10</v>
      </c>
    </row>
    <row r="507" spans="1:5" x14ac:dyDescent="0.2">
      <c r="A507">
        <v>70</v>
      </c>
      <c r="B507" t="s">
        <v>426</v>
      </c>
      <c r="C507">
        <v>190</v>
      </c>
      <c r="D507">
        <v>0.43</v>
      </c>
      <c r="E507">
        <v>11</v>
      </c>
    </row>
    <row r="508" spans="1:5" x14ac:dyDescent="0.2">
      <c r="A508">
        <v>70</v>
      </c>
      <c r="B508" t="s">
        <v>426</v>
      </c>
      <c r="C508">
        <v>190</v>
      </c>
      <c r="D508">
        <v>0.15</v>
      </c>
      <c r="E508">
        <v>12</v>
      </c>
    </row>
    <row r="509" spans="1:5" x14ac:dyDescent="0.2">
      <c r="A509">
        <v>70</v>
      </c>
      <c r="B509" t="s">
        <v>426</v>
      </c>
      <c r="C509">
        <v>190</v>
      </c>
      <c r="D509">
        <v>0.11</v>
      </c>
      <c r="E509">
        <v>13</v>
      </c>
    </row>
    <row r="510" spans="1:5" x14ac:dyDescent="0.2">
      <c r="A510">
        <v>70</v>
      </c>
      <c r="B510" t="s">
        <v>426</v>
      </c>
      <c r="C510">
        <v>190</v>
      </c>
      <c r="D510">
        <v>0.11</v>
      </c>
      <c r="E510">
        <v>14</v>
      </c>
    </row>
    <row r="511" spans="1:5" x14ac:dyDescent="0.2">
      <c r="A511">
        <v>70</v>
      </c>
      <c r="B511" t="s">
        <v>426</v>
      </c>
      <c r="C511">
        <v>190</v>
      </c>
      <c r="D511">
        <v>0.21</v>
      </c>
      <c r="E511">
        <v>15</v>
      </c>
    </row>
    <row r="512" spans="1:5" x14ac:dyDescent="0.2">
      <c r="A512">
        <v>71</v>
      </c>
      <c r="B512" t="s">
        <v>427</v>
      </c>
      <c r="C512">
        <v>93</v>
      </c>
      <c r="D512">
        <v>0.48</v>
      </c>
      <c r="E512">
        <v>1</v>
      </c>
    </row>
    <row r="513" spans="1:5" x14ac:dyDescent="0.2">
      <c r="A513">
        <v>71</v>
      </c>
      <c r="B513" t="s">
        <v>427</v>
      </c>
      <c r="C513">
        <v>93</v>
      </c>
      <c r="D513">
        <v>0.13</v>
      </c>
      <c r="E513">
        <v>2</v>
      </c>
    </row>
    <row r="514" spans="1:5" x14ac:dyDescent="0.2">
      <c r="A514">
        <v>71</v>
      </c>
      <c r="B514" t="s">
        <v>427</v>
      </c>
      <c r="C514">
        <v>93</v>
      </c>
      <c r="D514">
        <v>0.28000000000000003</v>
      </c>
      <c r="E514">
        <v>3</v>
      </c>
    </row>
    <row r="515" spans="1:5" x14ac:dyDescent="0.2">
      <c r="A515">
        <v>71</v>
      </c>
      <c r="B515" t="s">
        <v>427</v>
      </c>
      <c r="C515">
        <v>93</v>
      </c>
      <c r="D515">
        <v>-0.41</v>
      </c>
      <c r="E515">
        <v>4</v>
      </c>
    </row>
    <row r="516" spans="1:5" x14ac:dyDescent="0.2">
      <c r="A516">
        <v>71</v>
      </c>
      <c r="B516" t="s">
        <v>427</v>
      </c>
      <c r="C516">
        <v>93</v>
      </c>
      <c r="D516">
        <v>-0.37</v>
      </c>
      <c r="E516">
        <v>5</v>
      </c>
    </row>
    <row r="517" spans="1:5" x14ac:dyDescent="0.2">
      <c r="A517">
        <v>71</v>
      </c>
      <c r="B517" t="s">
        <v>427</v>
      </c>
      <c r="C517">
        <v>93</v>
      </c>
      <c r="D517">
        <v>-0.05</v>
      </c>
      <c r="E517">
        <v>6</v>
      </c>
    </row>
    <row r="518" spans="1:5" x14ac:dyDescent="0.2">
      <c r="A518">
        <v>71</v>
      </c>
      <c r="B518" t="s">
        <v>427</v>
      </c>
      <c r="C518">
        <v>93</v>
      </c>
      <c r="D518">
        <v>0.52</v>
      </c>
      <c r="E518">
        <v>7</v>
      </c>
    </row>
    <row r="519" spans="1:5" x14ac:dyDescent="0.2">
      <c r="A519">
        <v>71</v>
      </c>
      <c r="B519" t="s">
        <v>427</v>
      </c>
      <c r="C519">
        <v>93</v>
      </c>
      <c r="D519">
        <v>0.47</v>
      </c>
      <c r="E519">
        <v>8</v>
      </c>
    </row>
    <row r="520" spans="1:5" x14ac:dyDescent="0.2">
      <c r="A520">
        <v>71</v>
      </c>
      <c r="B520" t="s">
        <v>427</v>
      </c>
      <c r="C520">
        <v>93</v>
      </c>
      <c r="D520">
        <v>-0.21</v>
      </c>
      <c r="E520">
        <v>9</v>
      </c>
    </row>
    <row r="521" spans="1:5" x14ac:dyDescent="0.2">
      <c r="A521">
        <v>71</v>
      </c>
      <c r="B521" t="s">
        <v>427</v>
      </c>
      <c r="C521">
        <v>93</v>
      </c>
      <c r="D521">
        <v>0.24</v>
      </c>
      <c r="E521">
        <v>10</v>
      </c>
    </row>
    <row r="522" spans="1:5" x14ac:dyDescent="0.2">
      <c r="A522">
        <v>71</v>
      </c>
      <c r="B522" t="s">
        <v>427</v>
      </c>
      <c r="C522">
        <v>93</v>
      </c>
      <c r="D522">
        <v>-0.1</v>
      </c>
      <c r="E522">
        <v>11</v>
      </c>
    </row>
    <row r="523" spans="1:5" x14ac:dyDescent="0.2">
      <c r="A523">
        <v>71</v>
      </c>
      <c r="B523" t="s">
        <v>427</v>
      </c>
      <c r="C523">
        <v>93</v>
      </c>
      <c r="D523">
        <v>0.68</v>
      </c>
      <c r="E523">
        <v>12</v>
      </c>
    </row>
    <row r="524" spans="1:5" x14ac:dyDescent="0.2">
      <c r="A524">
        <v>71</v>
      </c>
      <c r="B524" t="s">
        <v>427</v>
      </c>
      <c r="C524">
        <v>93</v>
      </c>
      <c r="D524">
        <v>2E-3</v>
      </c>
      <c r="E524">
        <v>13</v>
      </c>
    </row>
    <row r="525" spans="1:5" x14ac:dyDescent="0.2">
      <c r="A525">
        <v>71</v>
      </c>
      <c r="B525" t="s">
        <v>427</v>
      </c>
      <c r="C525">
        <v>93</v>
      </c>
      <c r="D525">
        <v>0.48</v>
      </c>
      <c r="E525">
        <v>14</v>
      </c>
    </row>
    <row r="526" spans="1:5" x14ac:dyDescent="0.2">
      <c r="A526">
        <v>71</v>
      </c>
      <c r="B526" t="s">
        <v>427</v>
      </c>
      <c r="C526">
        <v>93</v>
      </c>
      <c r="D526">
        <v>-0.45</v>
      </c>
      <c r="E526">
        <v>15</v>
      </c>
    </row>
    <row r="527" spans="1:5" x14ac:dyDescent="0.2">
      <c r="A527">
        <v>71</v>
      </c>
      <c r="B527" t="s">
        <v>427</v>
      </c>
      <c r="C527">
        <v>93</v>
      </c>
      <c r="D527">
        <v>8.9999999999999993E-3</v>
      </c>
      <c r="E527">
        <v>16</v>
      </c>
    </row>
    <row r="528" spans="1:5" x14ac:dyDescent="0.2">
      <c r="A528">
        <v>72</v>
      </c>
      <c r="B528" t="s">
        <v>428</v>
      </c>
      <c r="C528">
        <v>303</v>
      </c>
      <c r="D528">
        <v>0.5</v>
      </c>
      <c r="E528">
        <v>1</v>
      </c>
    </row>
    <row r="529" spans="1:5" x14ac:dyDescent="0.2">
      <c r="A529">
        <v>73</v>
      </c>
      <c r="B529" t="s">
        <v>429</v>
      </c>
      <c r="C529">
        <v>340</v>
      </c>
      <c r="D529">
        <v>0.21</v>
      </c>
      <c r="E529">
        <v>1</v>
      </c>
    </row>
    <row r="530" spans="1:5" x14ac:dyDescent="0.2">
      <c r="A530">
        <v>73</v>
      </c>
      <c r="B530" t="s">
        <v>429</v>
      </c>
      <c r="C530">
        <v>340</v>
      </c>
      <c r="D530">
        <v>0.06</v>
      </c>
      <c r="E530">
        <v>2</v>
      </c>
    </row>
    <row r="531" spans="1:5" x14ac:dyDescent="0.2">
      <c r="A531">
        <v>73</v>
      </c>
      <c r="B531" t="s">
        <v>429</v>
      </c>
      <c r="C531">
        <v>340</v>
      </c>
      <c r="D531">
        <v>0.16</v>
      </c>
      <c r="E531">
        <v>3</v>
      </c>
    </row>
    <row r="532" spans="1:5" x14ac:dyDescent="0.2">
      <c r="A532">
        <v>73</v>
      </c>
      <c r="B532" t="s">
        <v>429</v>
      </c>
      <c r="C532">
        <v>340</v>
      </c>
      <c r="D532">
        <v>0.03</v>
      </c>
      <c r="E532">
        <v>4</v>
      </c>
    </row>
    <row r="533" spans="1:5" x14ac:dyDescent="0.2">
      <c r="A533">
        <v>73</v>
      </c>
      <c r="B533" t="s">
        <v>429</v>
      </c>
      <c r="C533">
        <v>340</v>
      </c>
      <c r="D533">
        <v>0.05</v>
      </c>
      <c r="E533">
        <v>5</v>
      </c>
    </row>
    <row r="534" spans="1:5" x14ac:dyDescent="0.2">
      <c r="A534">
        <v>73</v>
      </c>
      <c r="B534" t="s">
        <v>429</v>
      </c>
      <c r="C534">
        <v>340</v>
      </c>
      <c r="D534">
        <v>0.06</v>
      </c>
      <c r="E534">
        <v>6</v>
      </c>
    </row>
    <row r="535" spans="1:5" x14ac:dyDescent="0.2">
      <c r="A535">
        <v>73</v>
      </c>
      <c r="B535" t="s">
        <v>429</v>
      </c>
      <c r="C535">
        <v>340</v>
      </c>
      <c r="D535">
        <v>0.05</v>
      </c>
      <c r="E535">
        <v>7</v>
      </c>
    </row>
    <row r="536" spans="1:5" x14ac:dyDescent="0.2">
      <c r="A536">
        <v>74</v>
      </c>
      <c r="B536" t="s">
        <v>430</v>
      </c>
      <c r="C536">
        <v>142</v>
      </c>
      <c r="D536">
        <v>0.68</v>
      </c>
      <c r="E536">
        <v>1</v>
      </c>
    </row>
    <row r="537" spans="1:5" x14ac:dyDescent="0.2">
      <c r="A537">
        <v>75</v>
      </c>
      <c r="B537" t="s">
        <v>431</v>
      </c>
      <c r="C537">
        <v>142</v>
      </c>
      <c r="D537">
        <v>0.6</v>
      </c>
      <c r="E537">
        <v>1</v>
      </c>
    </row>
    <row r="538" spans="1:5" x14ac:dyDescent="0.2">
      <c r="A538">
        <v>76</v>
      </c>
      <c r="B538" t="s">
        <v>432</v>
      </c>
      <c r="C538">
        <v>142</v>
      </c>
      <c r="D538">
        <v>0.56000000000000005</v>
      </c>
      <c r="E538">
        <v>1</v>
      </c>
    </row>
    <row r="539" spans="1:5" x14ac:dyDescent="0.2">
      <c r="A539">
        <v>77</v>
      </c>
      <c r="B539" t="s">
        <v>433</v>
      </c>
      <c r="C539">
        <v>830</v>
      </c>
      <c r="D539">
        <v>0.18</v>
      </c>
      <c r="E539">
        <v>1</v>
      </c>
    </row>
    <row r="540" spans="1:5" x14ac:dyDescent="0.2">
      <c r="A540">
        <v>77</v>
      </c>
      <c r="B540" t="s">
        <v>433</v>
      </c>
      <c r="C540">
        <v>830</v>
      </c>
      <c r="D540">
        <v>0.24</v>
      </c>
      <c r="E540">
        <v>2</v>
      </c>
    </row>
    <row r="541" spans="1:5" x14ac:dyDescent="0.2">
      <c r="A541">
        <v>77</v>
      </c>
      <c r="B541" t="s">
        <v>433</v>
      </c>
      <c r="C541">
        <v>830</v>
      </c>
      <c r="D541">
        <v>0.22</v>
      </c>
      <c r="E541">
        <v>3</v>
      </c>
    </row>
    <row r="542" spans="1:5" x14ac:dyDescent="0.2">
      <c r="A542">
        <v>78</v>
      </c>
      <c r="B542" t="s">
        <v>434</v>
      </c>
      <c r="C542">
        <v>830</v>
      </c>
      <c r="D542">
        <v>0.06</v>
      </c>
      <c r="E542">
        <v>1</v>
      </c>
    </row>
    <row r="543" spans="1:5" x14ac:dyDescent="0.2">
      <c r="A543">
        <v>78</v>
      </c>
      <c r="B543" t="s">
        <v>434</v>
      </c>
      <c r="C543">
        <v>830</v>
      </c>
      <c r="D543">
        <v>0.1</v>
      </c>
      <c r="E543">
        <v>2</v>
      </c>
    </row>
    <row r="544" spans="1:5" x14ac:dyDescent="0.2">
      <c r="A544">
        <v>78</v>
      </c>
      <c r="B544" t="s">
        <v>434</v>
      </c>
      <c r="C544">
        <v>830</v>
      </c>
      <c r="D544">
        <v>0.06</v>
      </c>
      <c r="E544">
        <v>3</v>
      </c>
    </row>
    <row r="545" spans="1:5" x14ac:dyDescent="0.2">
      <c r="A545">
        <v>79</v>
      </c>
      <c r="B545" t="s">
        <v>435</v>
      </c>
      <c r="C545">
        <v>830</v>
      </c>
      <c r="D545">
        <v>0.18</v>
      </c>
      <c r="E545">
        <v>1</v>
      </c>
    </row>
    <row r="546" spans="1:5" x14ac:dyDescent="0.2">
      <c r="A546">
        <v>79</v>
      </c>
      <c r="B546" t="s">
        <v>435</v>
      </c>
      <c r="C546">
        <v>830</v>
      </c>
      <c r="D546">
        <v>0.16</v>
      </c>
      <c r="E546">
        <v>2</v>
      </c>
    </row>
    <row r="547" spans="1:5" x14ac:dyDescent="0.2">
      <c r="A547">
        <v>79</v>
      </c>
      <c r="B547" t="s">
        <v>435</v>
      </c>
      <c r="C547">
        <v>830</v>
      </c>
      <c r="D547">
        <v>0.2</v>
      </c>
      <c r="E547">
        <v>3</v>
      </c>
    </row>
    <row r="548" spans="1:5" x14ac:dyDescent="0.2">
      <c r="A548">
        <v>80</v>
      </c>
      <c r="B548" t="s">
        <v>436</v>
      </c>
      <c r="C548">
        <v>378</v>
      </c>
      <c r="D548">
        <v>0.29299999999999998</v>
      </c>
      <c r="E548">
        <v>1</v>
      </c>
    </row>
    <row r="549" spans="1:5" x14ac:dyDescent="0.2">
      <c r="A549">
        <v>81</v>
      </c>
      <c r="B549" t="s">
        <v>437</v>
      </c>
      <c r="C549">
        <v>279</v>
      </c>
      <c r="D549">
        <v>0.21</v>
      </c>
      <c r="E549">
        <v>1</v>
      </c>
    </row>
    <row r="550" spans="1:5" x14ac:dyDescent="0.2">
      <c r="A550">
        <v>81</v>
      </c>
      <c r="B550" t="s">
        <v>437</v>
      </c>
      <c r="C550">
        <v>279</v>
      </c>
      <c r="D550">
        <v>0.28000000000000003</v>
      </c>
      <c r="E550">
        <v>2</v>
      </c>
    </row>
    <row r="551" spans="1:5" x14ac:dyDescent="0.2">
      <c r="A551">
        <v>81</v>
      </c>
      <c r="B551" t="s">
        <v>437</v>
      </c>
      <c r="C551">
        <v>279</v>
      </c>
      <c r="D551">
        <v>0.24</v>
      </c>
      <c r="E551">
        <v>3</v>
      </c>
    </row>
    <row r="552" spans="1:5" x14ac:dyDescent="0.2">
      <c r="A552">
        <v>81</v>
      </c>
      <c r="B552" t="s">
        <v>437</v>
      </c>
      <c r="C552">
        <v>279</v>
      </c>
      <c r="D552">
        <v>0.06</v>
      </c>
      <c r="E552">
        <v>4</v>
      </c>
    </row>
    <row r="553" spans="1:5" x14ac:dyDescent="0.2">
      <c r="A553">
        <v>81</v>
      </c>
      <c r="B553" t="s">
        <v>437</v>
      </c>
      <c r="C553">
        <v>279</v>
      </c>
      <c r="D553">
        <v>0.13</v>
      </c>
      <c r="E553">
        <v>5</v>
      </c>
    </row>
    <row r="554" spans="1:5" x14ac:dyDescent="0.2">
      <c r="A554">
        <v>81</v>
      </c>
      <c r="B554" t="s">
        <v>437</v>
      </c>
      <c r="C554">
        <v>279</v>
      </c>
      <c r="D554">
        <v>0.09</v>
      </c>
      <c r="E554">
        <v>6</v>
      </c>
    </row>
    <row r="555" spans="1:5" x14ac:dyDescent="0.2">
      <c r="A555">
        <v>81</v>
      </c>
      <c r="B555" t="s">
        <v>437</v>
      </c>
      <c r="C555">
        <v>279</v>
      </c>
      <c r="D555">
        <v>0.33</v>
      </c>
      <c r="E555">
        <v>7</v>
      </c>
    </row>
    <row r="556" spans="1:5" x14ac:dyDescent="0.2">
      <c r="A556">
        <v>81</v>
      </c>
      <c r="B556" t="s">
        <v>437</v>
      </c>
      <c r="C556">
        <v>279</v>
      </c>
      <c r="D556">
        <v>-0.03</v>
      </c>
      <c r="E556">
        <v>8</v>
      </c>
    </row>
    <row r="557" spans="1:5" x14ac:dyDescent="0.2">
      <c r="A557">
        <v>81</v>
      </c>
      <c r="B557" t="s">
        <v>437</v>
      </c>
      <c r="C557">
        <v>279</v>
      </c>
      <c r="D557">
        <v>0.09</v>
      </c>
      <c r="E557">
        <v>9</v>
      </c>
    </row>
    <row r="558" spans="1:5" x14ac:dyDescent="0.2">
      <c r="A558">
        <v>82</v>
      </c>
      <c r="B558" t="s">
        <v>438</v>
      </c>
      <c r="C558">
        <v>279</v>
      </c>
      <c r="D558">
        <v>0.23</v>
      </c>
      <c r="E558">
        <v>1</v>
      </c>
    </row>
    <row r="559" spans="1:5" x14ac:dyDescent="0.2">
      <c r="A559">
        <v>82</v>
      </c>
      <c r="B559" t="s">
        <v>438</v>
      </c>
      <c r="C559">
        <v>279</v>
      </c>
      <c r="D559">
        <v>0.28000000000000003</v>
      </c>
      <c r="E559">
        <v>2</v>
      </c>
    </row>
    <row r="560" spans="1:5" x14ac:dyDescent="0.2">
      <c r="A560">
        <v>82</v>
      </c>
      <c r="B560" t="s">
        <v>438</v>
      </c>
      <c r="C560">
        <v>279</v>
      </c>
      <c r="D560">
        <v>0.31</v>
      </c>
      <c r="E560">
        <v>3</v>
      </c>
    </row>
    <row r="561" spans="1:5" x14ac:dyDescent="0.2">
      <c r="A561">
        <v>82</v>
      </c>
      <c r="B561" t="s">
        <v>438</v>
      </c>
      <c r="C561">
        <v>279</v>
      </c>
      <c r="D561">
        <v>0.06</v>
      </c>
      <c r="E561">
        <v>4</v>
      </c>
    </row>
    <row r="562" spans="1:5" x14ac:dyDescent="0.2">
      <c r="A562">
        <v>82</v>
      </c>
      <c r="B562" t="s">
        <v>438</v>
      </c>
      <c r="C562">
        <v>279</v>
      </c>
      <c r="D562">
        <v>0.17</v>
      </c>
      <c r="E562">
        <v>5</v>
      </c>
    </row>
    <row r="563" spans="1:5" x14ac:dyDescent="0.2">
      <c r="A563">
        <v>82</v>
      </c>
      <c r="B563" t="s">
        <v>438</v>
      </c>
      <c r="C563">
        <v>279</v>
      </c>
      <c r="D563">
        <v>-0.23</v>
      </c>
      <c r="E563">
        <v>6</v>
      </c>
    </row>
    <row r="564" spans="1:5" x14ac:dyDescent="0.2">
      <c r="A564">
        <v>82</v>
      </c>
      <c r="B564" t="s">
        <v>438</v>
      </c>
      <c r="C564">
        <v>279</v>
      </c>
      <c r="D564">
        <v>0.37</v>
      </c>
      <c r="E564">
        <v>7</v>
      </c>
    </row>
    <row r="565" spans="1:5" x14ac:dyDescent="0.2">
      <c r="A565">
        <v>82</v>
      </c>
      <c r="B565" t="s">
        <v>438</v>
      </c>
      <c r="C565">
        <v>279</v>
      </c>
      <c r="D565">
        <v>-0.11</v>
      </c>
      <c r="E565">
        <v>8</v>
      </c>
    </row>
    <row r="566" spans="1:5" x14ac:dyDescent="0.2">
      <c r="A566">
        <v>82</v>
      </c>
      <c r="B566" t="s">
        <v>438</v>
      </c>
      <c r="C566">
        <v>279</v>
      </c>
      <c r="D566">
        <v>0.08</v>
      </c>
      <c r="E566">
        <v>9</v>
      </c>
    </row>
    <row r="567" spans="1:5" x14ac:dyDescent="0.2">
      <c r="A567">
        <v>83</v>
      </c>
      <c r="B567" t="s">
        <v>439</v>
      </c>
      <c r="C567">
        <v>279</v>
      </c>
      <c r="D567">
        <v>0.39</v>
      </c>
      <c r="E567">
        <v>1</v>
      </c>
    </row>
    <row r="568" spans="1:5" x14ac:dyDescent="0.2">
      <c r="A568">
        <v>83</v>
      </c>
      <c r="B568" t="s">
        <v>439</v>
      </c>
      <c r="C568">
        <v>279</v>
      </c>
      <c r="D568">
        <v>0.4</v>
      </c>
      <c r="E568">
        <v>2</v>
      </c>
    </row>
    <row r="569" spans="1:5" x14ac:dyDescent="0.2">
      <c r="A569">
        <v>83</v>
      </c>
      <c r="B569" t="s">
        <v>439</v>
      </c>
      <c r="C569">
        <v>279</v>
      </c>
      <c r="D569">
        <v>0.5</v>
      </c>
      <c r="E569">
        <v>3</v>
      </c>
    </row>
    <row r="570" spans="1:5" x14ac:dyDescent="0.2">
      <c r="A570">
        <v>83</v>
      </c>
      <c r="B570" t="s">
        <v>439</v>
      </c>
      <c r="C570">
        <v>279</v>
      </c>
      <c r="D570">
        <v>0.13</v>
      </c>
      <c r="E570">
        <v>4</v>
      </c>
    </row>
    <row r="571" spans="1:5" x14ac:dyDescent="0.2">
      <c r="A571">
        <v>83</v>
      </c>
      <c r="B571" t="s">
        <v>439</v>
      </c>
      <c r="C571">
        <v>279</v>
      </c>
      <c r="D571">
        <v>0.32</v>
      </c>
      <c r="E571">
        <v>5</v>
      </c>
    </row>
    <row r="572" spans="1:5" x14ac:dyDescent="0.2">
      <c r="A572">
        <v>83</v>
      </c>
      <c r="B572" t="s">
        <v>439</v>
      </c>
      <c r="C572">
        <v>279</v>
      </c>
      <c r="D572">
        <v>0.38</v>
      </c>
      <c r="E572">
        <v>6</v>
      </c>
    </row>
    <row r="573" spans="1:5" x14ac:dyDescent="0.2">
      <c r="A573">
        <v>83</v>
      </c>
      <c r="B573" t="s">
        <v>439</v>
      </c>
      <c r="C573">
        <v>279</v>
      </c>
      <c r="D573">
        <v>0.38</v>
      </c>
      <c r="E573">
        <v>7</v>
      </c>
    </row>
    <row r="574" spans="1:5" x14ac:dyDescent="0.2">
      <c r="A574">
        <v>83</v>
      </c>
      <c r="B574" t="s">
        <v>439</v>
      </c>
      <c r="C574">
        <v>279</v>
      </c>
      <c r="D574">
        <v>0.06</v>
      </c>
      <c r="E574">
        <v>8</v>
      </c>
    </row>
    <row r="575" spans="1:5" x14ac:dyDescent="0.2">
      <c r="A575">
        <v>83</v>
      </c>
      <c r="B575" t="s">
        <v>439</v>
      </c>
      <c r="C575">
        <v>279</v>
      </c>
      <c r="D575">
        <v>0.28000000000000003</v>
      </c>
      <c r="E575">
        <v>9</v>
      </c>
    </row>
    <row r="576" spans="1:5" x14ac:dyDescent="0.2">
      <c r="A576">
        <v>84</v>
      </c>
      <c r="B576" t="s">
        <v>440</v>
      </c>
      <c r="C576">
        <v>315</v>
      </c>
      <c r="D576">
        <v>0.17</v>
      </c>
      <c r="E576">
        <v>1</v>
      </c>
    </row>
    <row r="577" spans="4:4" x14ac:dyDescent="0.2">
      <c r="D577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27A38-8E39-B744-A5D2-45B2BA7A8990}">
  <dimension ref="A1:I23"/>
  <sheetViews>
    <sheetView workbookViewId="0">
      <selection activeCell="B11" sqref="B11"/>
    </sheetView>
  </sheetViews>
  <sheetFormatPr baseColWidth="10" defaultRowHeight="16" x14ac:dyDescent="0.2"/>
  <cols>
    <col min="1" max="1" width="39" customWidth="1"/>
    <col min="7" max="7" width="32.83203125" customWidth="1"/>
  </cols>
  <sheetData>
    <row r="1" spans="1:7" s="1" customFormat="1" x14ac:dyDescent="0.2">
      <c r="A1" s="1" t="s">
        <v>448</v>
      </c>
      <c r="B1" s="1" t="s">
        <v>449</v>
      </c>
      <c r="C1" s="1" t="s">
        <v>453</v>
      </c>
      <c r="D1" s="1" t="s">
        <v>450</v>
      </c>
      <c r="E1" s="1" t="s">
        <v>451</v>
      </c>
      <c r="G1" s="1" t="s">
        <v>455</v>
      </c>
    </row>
    <row r="2" spans="1:7" x14ac:dyDescent="0.2">
      <c r="A2">
        <v>27</v>
      </c>
      <c r="B2" t="s">
        <v>446</v>
      </c>
      <c r="C2">
        <v>2015</v>
      </c>
      <c r="D2" t="s">
        <v>447</v>
      </c>
      <c r="E2" t="s">
        <v>452</v>
      </c>
      <c r="G2" t="s">
        <v>459</v>
      </c>
    </row>
    <row r="3" spans="1:7" x14ac:dyDescent="0.2">
      <c r="A3">
        <v>28</v>
      </c>
      <c r="B3" t="s">
        <v>446</v>
      </c>
      <c r="C3">
        <v>2014</v>
      </c>
      <c r="D3" t="s">
        <v>447</v>
      </c>
      <c r="E3" t="s">
        <v>452</v>
      </c>
      <c r="G3" t="s">
        <v>459</v>
      </c>
    </row>
    <row r="4" spans="1:7" x14ac:dyDescent="0.2">
      <c r="A4">
        <v>12</v>
      </c>
      <c r="B4" s="8" t="s">
        <v>341</v>
      </c>
      <c r="C4" s="8">
        <v>2010</v>
      </c>
      <c r="D4" t="s">
        <v>443</v>
      </c>
      <c r="E4" t="s">
        <v>454</v>
      </c>
      <c r="G4">
        <v>1</v>
      </c>
    </row>
    <row r="5" spans="1:7" x14ac:dyDescent="0.2">
      <c r="A5">
        <v>17</v>
      </c>
      <c r="B5" s="8" t="s">
        <v>342</v>
      </c>
      <c r="C5" s="8">
        <v>2017</v>
      </c>
      <c r="D5" t="s">
        <v>443</v>
      </c>
      <c r="E5" t="s">
        <v>454</v>
      </c>
      <c r="G5">
        <v>2</v>
      </c>
    </row>
    <row r="6" spans="1:7" s="10" customFormat="1" x14ac:dyDescent="0.2">
      <c r="A6" s="10">
        <v>32</v>
      </c>
      <c r="B6" s="10" t="s">
        <v>344</v>
      </c>
      <c r="C6" s="10">
        <v>2004</v>
      </c>
      <c r="D6" s="10" t="s">
        <v>443</v>
      </c>
      <c r="E6" s="10" t="s">
        <v>454</v>
      </c>
      <c r="G6">
        <v>3</v>
      </c>
    </row>
    <row r="7" spans="1:7" x14ac:dyDescent="0.2">
      <c r="A7">
        <v>26</v>
      </c>
      <c r="B7" s="8" t="s">
        <v>456</v>
      </c>
      <c r="C7" s="8">
        <v>2010</v>
      </c>
      <c r="D7" t="s">
        <v>447</v>
      </c>
      <c r="E7" t="s">
        <v>457</v>
      </c>
      <c r="G7">
        <v>4</v>
      </c>
    </row>
    <row r="8" spans="1:7" x14ac:dyDescent="0.2">
      <c r="A8">
        <v>2</v>
      </c>
      <c r="B8" s="8" t="s">
        <v>340</v>
      </c>
      <c r="C8" s="8">
        <v>2015</v>
      </c>
      <c r="D8" t="s">
        <v>443</v>
      </c>
      <c r="E8" t="s">
        <v>458</v>
      </c>
      <c r="G8">
        <v>5</v>
      </c>
    </row>
    <row r="9" spans="1:7" x14ac:dyDescent="0.2">
      <c r="A9">
        <v>20</v>
      </c>
      <c r="B9" s="8" t="s">
        <v>343</v>
      </c>
      <c r="C9" s="8">
        <v>2018</v>
      </c>
      <c r="D9" t="s">
        <v>443</v>
      </c>
      <c r="E9" t="s">
        <v>458</v>
      </c>
      <c r="G9">
        <v>6</v>
      </c>
    </row>
    <row r="10" spans="1:7" s="9" customFormat="1" x14ac:dyDescent="0.2">
      <c r="A10" s="10">
        <v>48</v>
      </c>
      <c r="B10" s="10" t="s">
        <v>345</v>
      </c>
      <c r="C10" s="10">
        <v>1996</v>
      </c>
      <c r="D10" s="9" t="s">
        <v>443</v>
      </c>
      <c r="E10" s="9" t="s">
        <v>458</v>
      </c>
      <c r="G10">
        <v>7</v>
      </c>
    </row>
    <row r="11" spans="1:7" s="10" customFormat="1" x14ac:dyDescent="0.2">
      <c r="A11" s="10">
        <v>33</v>
      </c>
      <c r="B11" s="10" t="s">
        <v>241</v>
      </c>
      <c r="C11" s="10">
        <v>2001</v>
      </c>
      <c r="D11" s="10" t="s">
        <v>443</v>
      </c>
      <c r="E11" s="10" t="s">
        <v>458</v>
      </c>
      <c r="G11">
        <v>9</v>
      </c>
    </row>
    <row r="13" spans="1:7" x14ac:dyDescent="0.2">
      <c r="A13" t="s">
        <v>443</v>
      </c>
      <c r="B13">
        <v>43</v>
      </c>
      <c r="C13">
        <v>36</v>
      </c>
    </row>
    <row r="14" spans="1:7" x14ac:dyDescent="0.2">
      <c r="A14" t="s">
        <v>444</v>
      </c>
      <c r="B14">
        <v>6</v>
      </c>
      <c r="C14">
        <v>6</v>
      </c>
    </row>
    <row r="15" spans="1:7" x14ac:dyDescent="0.2">
      <c r="A15" t="s">
        <v>445</v>
      </c>
      <c r="B15">
        <v>1</v>
      </c>
      <c r="C15">
        <v>0</v>
      </c>
    </row>
    <row r="23" spans="9:9" x14ac:dyDescent="0.2">
      <c r="I23" s="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4197-2CE5-6946-92A2-9C5ED0E8D450}">
  <dimension ref="A1:CE30"/>
  <sheetViews>
    <sheetView topLeftCell="AG1" workbookViewId="0">
      <selection activeCell="AL18" sqref="AL18"/>
    </sheetView>
  </sheetViews>
  <sheetFormatPr baseColWidth="10" defaultRowHeight="16" x14ac:dyDescent="0.2"/>
  <cols>
    <col min="3" max="3" width="35" customWidth="1"/>
    <col min="4" max="4" width="10.83203125" style="6"/>
    <col min="32" max="32" width="54" customWidth="1"/>
  </cols>
  <sheetData>
    <row r="1" spans="1:83" x14ac:dyDescent="0.2">
      <c r="A1" s="1" t="s">
        <v>0</v>
      </c>
      <c r="B1" s="1" t="s">
        <v>1</v>
      </c>
      <c r="C1" s="1" t="s">
        <v>2</v>
      </c>
      <c r="D1" s="1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486</v>
      </c>
      <c r="L1" s="1" t="s">
        <v>10</v>
      </c>
      <c r="M1" s="1" t="s">
        <v>11</v>
      </c>
      <c r="N1" s="1" t="s">
        <v>12</v>
      </c>
      <c r="O1" s="2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442</v>
      </c>
      <c r="AM1" s="1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1" t="s">
        <v>61</v>
      </c>
      <c r="BM1" s="12" t="s">
        <v>571</v>
      </c>
      <c r="BN1" s="12" t="s">
        <v>572</v>
      </c>
      <c r="BO1" s="12" t="s">
        <v>573</v>
      </c>
      <c r="BP1" s="12" t="s">
        <v>574</v>
      </c>
      <c r="BQ1" s="12" t="s">
        <v>575</v>
      </c>
      <c r="BR1" s="12" t="s">
        <v>576</v>
      </c>
      <c r="BS1" s="12" t="s">
        <v>577</v>
      </c>
      <c r="BT1" s="12" t="s">
        <v>578</v>
      </c>
      <c r="BU1" s="12" t="s">
        <v>579</v>
      </c>
      <c r="BV1" s="12" t="s">
        <v>580</v>
      </c>
      <c r="BW1" s="12" t="s">
        <v>581</v>
      </c>
      <c r="BX1" s="12" t="s">
        <v>582</v>
      </c>
      <c r="BY1" s="12" t="s">
        <v>583</v>
      </c>
      <c r="BZ1" s="12" t="s">
        <v>584</v>
      </c>
      <c r="CA1" s="12" t="s">
        <v>585</v>
      </c>
      <c r="CB1" s="12" t="s">
        <v>586</v>
      </c>
      <c r="CC1" s="12" t="s">
        <v>587</v>
      </c>
      <c r="CD1" s="12" t="s">
        <v>588</v>
      </c>
      <c r="CE1" s="12" t="s">
        <v>589</v>
      </c>
    </row>
    <row r="2" spans="1:83" x14ac:dyDescent="0.2">
      <c r="B2" t="s">
        <v>80</v>
      </c>
      <c r="C2" t="s">
        <v>81</v>
      </c>
      <c r="D2" s="6">
        <v>5</v>
      </c>
      <c r="E2">
        <v>4</v>
      </c>
      <c r="F2">
        <v>4</v>
      </c>
      <c r="G2" t="s">
        <v>490</v>
      </c>
      <c r="H2">
        <v>2015</v>
      </c>
      <c r="I2">
        <v>1</v>
      </c>
      <c r="K2">
        <f t="shared" ref="K2:K25" si="0">(100-(COUNT(AN2:BK2)/24)*100)</f>
        <v>79.166666666666657</v>
      </c>
      <c r="L2">
        <v>1</v>
      </c>
      <c r="M2" t="s">
        <v>72</v>
      </c>
      <c r="N2">
        <v>3</v>
      </c>
      <c r="O2" s="4">
        <v>41.24</v>
      </c>
      <c r="R2">
        <v>106</v>
      </c>
      <c r="S2">
        <v>0</v>
      </c>
      <c r="T2">
        <v>106</v>
      </c>
      <c r="U2">
        <f t="shared" ref="U2:U7" si="1">R2/T2*100</f>
        <v>100</v>
      </c>
      <c r="V2">
        <v>5</v>
      </c>
      <c r="W2">
        <v>3</v>
      </c>
      <c r="X2" t="s">
        <v>73</v>
      </c>
      <c r="Y2">
        <v>1</v>
      </c>
      <c r="AA2">
        <v>3</v>
      </c>
      <c r="AB2" t="s">
        <v>82</v>
      </c>
      <c r="AC2">
        <v>3</v>
      </c>
      <c r="AD2">
        <v>2</v>
      </c>
      <c r="AE2">
        <v>1</v>
      </c>
      <c r="AF2" t="s">
        <v>83</v>
      </c>
      <c r="AG2" t="s">
        <v>84</v>
      </c>
      <c r="AH2">
        <v>0</v>
      </c>
      <c r="AI2">
        <v>1</v>
      </c>
      <c r="AJ2">
        <v>1</v>
      </c>
      <c r="AK2">
        <f>COUNT(AO2:AS2)</f>
        <v>5</v>
      </c>
      <c r="AL2">
        <v>0.51516308</v>
      </c>
      <c r="AM2" s="4">
        <f>AVERAGE(AO2:AS2)</f>
        <v>0.38600000000000001</v>
      </c>
      <c r="AN2" s="4"/>
      <c r="AO2" s="4">
        <v>0.47</v>
      </c>
      <c r="AP2" s="4">
        <v>0.41</v>
      </c>
      <c r="AQ2" s="4">
        <v>0.15</v>
      </c>
      <c r="AR2" s="4">
        <v>0.34</v>
      </c>
      <c r="AS2" s="4">
        <v>0.56000000000000005</v>
      </c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>
        <v>9</v>
      </c>
      <c r="BM2" s="4">
        <v>0</v>
      </c>
      <c r="BN2" s="4">
        <v>1</v>
      </c>
      <c r="BO2" s="4">
        <v>7</v>
      </c>
      <c r="BP2" s="4">
        <v>1</v>
      </c>
      <c r="BQ2" s="4">
        <v>0</v>
      </c>
      <c r="BR2" s="4">
        <v>1</v>
      </c>
      <c r="BS2" s="4">
        <v>0</v>
      </c>
      <c r="BT2" s="4">
        <v>0</v>
      </c>
      <c r="BU2" s="4">
        <v>0</v>
      </c>
      <c r="BV2" s="4">
        <v>0</v>
      </c>
      <c r="BW2" s="4">
        <v>0</v>
      </c>
      <c r="BX2" s="4">
        <v>0</v>
      </c>
      <c r="BY2" s="4">
        <v>0</v>
      </c>
      <c r="BZ2" s="4">
        <v>0</v>
      </c>
      <c r="CA2" s="4">
        <v>0</v>
      </c>
      <c r="CB2" s="4">
        <v>1</v>
      </c>
      <c r="CC2" s="4">
        <v>0</v>
      </c>
      <c r="CD2" s="4">
        <v>0</v>
      </c>
      <c r="CE2" s="4">
        <v>0</v>
      </c>
    </row>
    <row r="3" spans="1:83" x14ac:dyDescent="0.2">
      <c r="A3" s="1"/>
      <c r="B3" t="s">
        <v>85</v>
      </c>
      <c r="C3" t="s">
        <v>86</v>
      </c>
      <c r="D3" s="6">
        <v>6</v>
      </c>
      <c r="E3">
        <v>5</v>
      </c>
      <c r="F3">
        <v>5</v>
      </c>
      <c r="G3" t="s">
        <v>491</v>
      </c>
      <c r="H3">
        <v>2017</v>
      </c>
      <c r="I3">
        <v>1</v>
      </c>
      <c r="K3">
        <f t="shared" si="0"/>
        <v>25</v>
      </c>
      <c r="L3">
        <v>1</v>
      </c>
      <c r="M3" t="s">
        <v>87</v>
      </c>
      <c r="N3">
        <v>1</v>
      </c>
      <c r="O3" s="4">
        <v>34.99</v>
      </c>
      <c r="P3">
        <v>18</v>
      </c>
      <c r="Q3">
        <v>60</v>
      </c>
      <c r="R3">
        <v>208</v>
      </c>
      <c r="S3">
        <v>0</v>
      </c>
      <c r="T3">
        <v>208</v>
      </c>
      <c r="U3">
        <f t="shared" si="1"/>
        <v>100</v>
      </c>
      <c r="V3">
        <v>5</v>
      </c>
      <c r="W3">
        <v>4</v>
      </c>
      <c r="X3" t="s">
        <v>73</v>
      </c>
      <c r="Y3">
        <v>1</v>
      </c>
      <c r="AA3">
        <v>5</v>
      </c>
      <c r="AC3">
        <v>2</v>
      </c>
      <c r="AD3">
        <v>2</v>
      </c>
      <c r="AE3">
        <v>1</v>
      </c>
      <c r="AF3" t="s">
        <v>83</v>
      </c>
      <c r="AG3" t="s">
        <v>88</v>
      </c>
      <c r="AH3">
        <v>0</v>
      </c>
      <c r="AI3">
        <v>1</v>
      </c>
      <c r="AJ3">
        <v>0</v>
      </c>
      <c r="AK3">
        <f t="shared" ref="AK3:AK6" si="2">COUNT(AT3:BK3)</f>
        <v>18</v>
      </c>
      <c r="AL3">
        <v>0.24640646999999999</v>
      </c>
      <c r="AM3" s="4">
        <f>AVERAGE(AT3:BK3)</f>
        <v>0.17077777777777781</v>
      </c>
      <c r="AN3" s="4"/>
      <c r="AO3" s="4"/>
      <c r="AP3" s="4"/>
      <c r="AQ3" s="4"/>
      <c r="AR3" s="4"/>
      <c r="AS3" s="4"/>
      <c r="AT3" s="4">
        <v>4.7E-2</v>
      </c>
      <c r="AU3" s="4">
        <v>0.28399999999999997</v>
      </c>
      <c r="AV3" s="4">
        <v>0.28199999999999997</v>
      </c>
      <c r="AW3" s="4">
        <v>0.20799999999999999</v>
      </c>
      <c r="AX3" s="4">
        <v>0.159</v>
      </c>
      <c r="AY3" s="4">
        <v>0.253</v>
      </c>
      <c r="AZ3" s="4">
        <v>0.20300000000000001</v>
      </c>
      <c r="BA3" s="4">
        <v>0.19</v>
      </c>
      <c r="BB3" s="4">
        <v>3.9E-2</v>
      </c>
      <c r="BC3" s="4">
        <v>0.19700000000000001</v>
      </c>
      <c r="BD3" s="4">
        <v>0.191</v>
      </c>
      <c r="BE3" s="4">
        <v>0.115</v>
      </c>
      <c r="BF3" s="4">
        <v>0.22900000000000001</v>
      </c>
      <c r="BG3" s="4">
        <v>0.253</v>
      </c>
      <c r="BH3" s="4">
        <v>0.115</v>
      </c>
      <c r="BI3" s="4">
        <v>-8.1000000000000003E-2</v>
      </c>
      <c r="BJ3" s="4">
        <v>0.13100000000000001</v>
      </c>
      <c r="BK3" s="4">
        <v>0.25900000000000001</v>
      </c>
      <c r="BL3" t="s">
        <v>89</v>
      </c>
      <c r="BM3" s="4">
        <v>0</v>
      </c>
      <c r="BN3" s="4">
        <v>1</v>
      </c>
      <c r="BO3" s="4">
        <v>1</v>
      </c>
      <c r="BP3" s="4">
        <v>0</v>
      </c>
      <c r="BQ3" s="4">
        <v>0</v>
      </c>
      <c r="BR3" s="4">
        <v>0</v>
      </c>
      <c r="BS3" s="4">
        <v>1</v>
      </c>
      <c r="BT3" s="4">
        <v>0</v>
      </c>
      <c r="BU3" s="4">
        <v>0</v>
      </c>
      <c r="BV3" s="4">
        <v>0</v>
      </c>
      <c r="BW3" s="4">
        <v>0</v>
      </c>
      <c r="BX3" s="4">
        <v>0</v>
      </c>
      <c r="BY3" s="4">
        <v>0</v>
      </c>
      <c r="BZ3" s="4">
        <v>1</v>
      </c>
      <c r="CA3" s="4">
        <v>0</v>
      </c>
      <c r="CB3" s="4">
        <v>0</v>
      </c>
      <c r="CC3" s="4">
        <v>0</v>
      </c>
      <c r="CD3" s="4">
        <v>0</v>
      </c>
      <c r="CE3" s="4">
        <v>0</v>
      </c>
    </row>
    <row r="4" spans="1:83" x14ac:dyDescent="0.2">
      <c r="B4" t="s">
        <v>90</v>
      </c>
      <c r="C4" t="s">
        <v>91</v>
      </c>
      <c r="D4" s="6">
        <v>7</v>
      </c>
      <c r="E4">
        <v>6</v>
      </c>
      <c r="F4">
        <v>6</v>
      </c>
      <c r="G4" t="s">
        <v>492</v>
      </c>
      <c r="H4">
        <v>2016</v>
      </c>
      <c r="I4">
        <v>1</v>
      </c>
      <c r="K4">
        <f t="shared" si="0"/>
        <v>16.666666666666657</v>
      </c>
      <c r="L4">
        <v>1</v>
      </c>
      <c r="M4" t="s">
        <v>92</v>
      </c>
      <c r="N4">
        <v>4</v>
      </c>
      <c r="O4" s="4">
        <v>34.68</v>
      </c>
      <c r="P4">
        <v>18</v>
      </c>
      <c r="Q4">
        <v>64</v>
      </c>
      <c r="R4">
        <v>20</v>
      </c>
      <c r="S4">
        <v>148</v>
      </c>
      <c r="T4">
        <v>168</v>
      </c>
      <c r="U4">
        <f t="shared" si="1"/>
        <v>11.904761904761903</v>
      </c>
      <c r="V4">
        <v>2</v>
      </c>
      <c r="W4">
        <v>5</v>
      </c>
      <c r="X4" t="s">
        <v>66</v>
      </c>
      <c r="Y4">
        <v>7</v>
      </c>
      <c r="AA4">
        <v>7</v>
      </c>
      <c r="AC4">
        <v>3</v>
      </c>
      <c r="AD4">
        <v>2</v>
      </c>
      <c r="AE4">
        <v>1</v>
      </c>
      <c r="AF4" t="s">
        <v>93</v>
      </c>
      <c r="AG4" t="s">
        <v>94</v>
      </c>
      <c r="AH4">
        <v>0</v>
      </c>
      <c r="AI4">
        <v>0</v>
      </c>
      <c r="AJ4">
        <v>0</v>
      </c>
      <c r="AK4">
        <f t="shared" si="2"/>
        <v>15</v>
      </c>
      <c r="AL4">
        <v>0.32055024999999998</v>
      </c>
      <c r="AM4" s="4">
        <f>AVERAGE(AT4:BK4)</f>
        <v>0.22326666666666667</v>
      </c>
      <c r="AN4" s="4"/>
      <c r="AO4" s="4">
        <v>0.34</v>
      </c>
      <c r="AP4" s="4">
        <v>0.28000000000000003</v>
      </c>
      <c r="AQ4" s="4">
        <v>0.16</v>
      </c>
      <c r="AR4" s="4">
        <v>0.23</v>
      </c>
      <c r="AS4" s="4">
        <v>0.15</v>
      </c>
      <c r="AT4" s="4">
        <v>0.182</v>
      </c>
      <c r="AU4" s="4">
        <v>0.32400000000000001</v>
      </c>
      <c r="AV4" s="4">
        <v>0.22500000000000001</v>
      </c>
      <c r="AW4" s="4">
        <v>0.24</v>
      </c>
      <c r="AX4" s="4">
        <v>0.185</v>
      </c>
      <c r="AY4" s="4">
        <v>0.27300000000000002</v>
      </c>
      <c r="AZ4" s="4"/>
      <c r="BA4" s="4">
        <v>0.25600000000000001</v>
      </c>
      <c r="BB4" s="4">
        <v>0.14199999999999999</v>
      </c>
      <c r="BC4" s="4">
        <v>0.22500000000000001</v>
      </c>
      <c r="BD4" s="4">
        <v>0.28599999999999998</v>
      </c>
      <c r="BE4" s="4"/>
      <c r="BF4" s="4">
        <v>0.254</v>
      </c>
      <c r="BG4" s="4"/>
      <c r="BH4" s="4">
        <v>0.29699999999999999</v>
      </c>
      <c r="BI4" s="4">
        <v>0.111</v>
      </c>
      <c r="BJ4" s="4">
        <v>0.19700000000000001</v>
      </c>
      <c r="BK4" s="4">
        <v>0.152</v>
      </c>
      <c r="BL4" t="s">
        <v>95</v>
      </c>
      <c r="BM4" s="4">
        <v>0</v>
      </c>
      <c r="BN4" s="4">
        <v>1</v>
      </c>
      <c r="BO4" s="4">
        <v>1</v>
      </c>
      <c r="BP4" s="4">
        <v>0</v>
      </c>
      <c r="BQ4" s="4">
        <v>0</v>
      </c>
      <c r="BR4" s="4">
        <v>0</v>
      </c>
      <c r="BS4" s="4">
        <v>0</v>
      </c>
      <c r="BT4" s="4">
        <v>1</v>
      </c>
      <c r="BU4" s="4">
        <v>0</v>
      </c>
      <c r="BV4" s="4">
        <v>0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</row>
    <row r="5" spans="1:83" x14ac:dyDescent="0.2">
      <c r="B5" t="s">
        <v>96</v>
      </c>
      <c r="C5" t="s">
        <v>97</v>
      </c>
      <c r="D5" s="6">
        <v>8</v>
      </c>
      <c r="E5">
        <v>7</v>
      </c>
      <c r="F5">
        <v>7</v>
      </c>
      <c r="G5" t="s">
        <v>493</v>
      </c>
      <c r="H5">
        <v>2009</v>
      </c>
      <c r="I5">
        <v>1</v>
      </c>
      <c r="K5">
        <f t="shared" si="0"/>
        <v>37.5</v>
      </c>
      <c r="L5">
        <v>1</v>
      </c>
      <c r="M5" t="s">
        <v>98</v>
      </c>
      <c r="N5">
        <v>3</v>
      </c>
      <c r="O5" s="4">
        <v>18.5</v>
      </c>
      <c r="P5">
        <v>16</v>
      </c>
      <c r="Q5">
        <v>46</v>
      </c>
      <c r="R5">
        <v>304</v>
      </c>
      <c r="S5">
        <v>543</v>
      </c>
      <c r="T5">
        <v>848</v>
      </c>
      <c r="U5">
        <f t="shared" si="1"/>
        <v>35.849056603773583</v>
      </c>
      <c r="V5">
        <v>2</v>
      </c>
      <c r="W5">
        <v>2</v>
      </c>
      <c r="X5" t="s">
        <v>66</v>
      </c>
      <c r="Y5">
        <v>7</v>
      </c>
      <c r="AA5">
        <v>3</v>
      </c>
      <c r="AB5" t="s">
        <v>99</v>
      </c>
      <c r="AC5">
        <v>4</v>
      </c>
      <c r="AD5">
        <v>2</v>
      </c>
      <c r="AE5">
        <v>1</v>
      </c>
      <c r="AF5" t="s">
        <v>100</v>
      </c>
      <c r="AG5" t="s">
        <v>101</v>
      </c>
      <c r="AH5">
        <v>0</v>
      </c>
      <c r="AI5">
        <v>0</v>
      </c>
      <c r="AJ5">
        <v>0</v>
      </c>
      <c r="AK5">
        <f t="shared" si="2"/>
        <v>15</v>
      </c>
      <c r="AL5">
        <v>0.45983696000000002</v>
      </c>
      <c r="AM5" s="4">
        <f>AVERAGE(AT5:BK5)</f>
        <v>0.32133333333333336</v>
      </c>
      <c r="AN5" s="4"/>
      <c r="AO5" s="4"/>
      <c r="AP5" s="4"/>
      <c r="AQ5" s="4"/>
      <c r="AR5" s="4"/>
      <c r="AS5" s="4"/>
      <c r="AT5" s="4">
        <v>0.28999999999999998</v>
      </c>
      <c r="AU5" s="4">
        <v>0.39</v>
      </c>
      <c r="AV5" s="4">
        <v>0.32</v>
      </c>
      <c r="AW5" s="4">
        <v>0.4</v>
      </c>
      <c r="AX5" s="4">
        <v>0.3</v>
      </c>
      <c r="AY5" s="4">
        <v>0.51</v>
      </c>
      <c r="AZ5" s="4"/>
      <c r="BA5" s="4">
        <v>0.28999999999999998</v>
      </c>
      <c r="BB5" s="4">
        <v>0.22</v>
      </c>
      <c r="BC5" s="4">
        <v>0.23</v>
      </c>
      <c r="BD5" s="4">
        <v>0.38</v>
      </c>
      <c r="BE5" s="4"/>
      <c r="BF5" s="4">
        <v>0.38</v>
      </c>
      <c r="BG5" s="4"/>
      <c r="BH5" s="4">
        <v>0.4</v>
      </c>
      <c r="BI5" s="4">
        <v>0.08</v>
      </c>
      <c r="BJ5" s="4">
        <v>0.16</v>
      </c>
      <c r="BK5" s="4">
        <v>0.47</v>
      </c>
      <c r="BL5" s="5">
        <v>572</v>
      </c>
      <c r="BM5" s="4">
        <v>0</v>
      </c>
      <c r="BN5" s="4">
        <v>0</v>
      </c>
      <c r="BO5" s="4">
        <v>7</v>
      </c>
      <c r="BP5" s="4">
        <v>1</v>
      </c>
      <c r="BQ5" s="4">
        <v>1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0</v>
      </c>
      <c r="BY5" s="4">
        <v>0</v>
      </c>
      <c r="BZ5" s="4">
        <v>0</v>
      </c>
      <c r="CA5" s="4">
        <v>0</v>
      </c>
      <c r="CB5" s="4">
        <v>1</v>
      </c>
      <c r="CC5" s="4">
        <v>0</v>
      </c>
      <c r="CD5" s="4">
        <v>0</v>
      </c>
      <c r="CE5" s="4">
        <v>0</v>
      </c>
    </row>
    <row r="6" spans="1:83" x14ac:dyDescent="0.2">
      <c r="B6" t="s">
        <v>102</v>
      </c>
      <c r="C6" t="s">
        <v>103</v>
      </c>
      <c r="D6" s="6">
        <v>9</v>
      </c>
      <c r="E6">
        <v>8</v>
      </c>
      <c r="F6">
        <v>8</v>
      </c>
      <c r="G6" t="s">
        <v>494</v>
      </c>
      <c r="H6">
        <v>2013</v>
      </c>
      <c r="I6">
        <v>1</v>
      </c>
      <c r="K6">
        <f t="shared" si="0"/>
        <v>25</v>
      </c>
      <c r="L6">
        <v>1</v>
      </c>
      <c r="M6" t="s">
        <v>87</v>
      </c>
      <c r="N6">
        <v>1</v>
      </c>
      <c r="O6" s="4">
        <v>33.4</v>
      </c>
      <c r="P6">
        <v>19</v>
      </c>
      <c r="Q6">
        <v>64</v>
      </c>
      <c r="R6">
        <v>78</v>
      </c>
      <c r="S6">
        <v>9</v>
      </c>
      <c r="T6">
        <v>87</v>
      </c>
      <c r="U6">
        <f t="shared" si="1"/>
        <v>89.65517241379311</v>
      </c>
      <c r="V6">
        <v>4</v>
      </c>
      <c r="W6">
        <v>3</v>
      </c>
      <c r="X6" t="s">
        <v>73</v>
      </c>
      <c r="Y6">
        <v>1</v>
      </c>
      <c r="AA6">
        <v>5</v>
      </c>
      <c r="AC6">
        <v>2</v>
      </c>
      <c r="AD6">
        <v>2</v>
      </c>
      <c r="AE6">
        <v>1</v>
      </c>
      <c r="AF6" t="s">
        <v>83</v>
      </c>
      <c r="AG6" t="s">
        <v>104</v>
      </c>
      <c r="AH6">
        <v>0</v>
      </c>
      <c r="AI6">
        <v>1</v>
      </c>
      <c r="AJ6">
        <v>0</v>
      </c>
      <c r="AK6">
        <f t="shared" si="2"/>
        <v>18</v>
      </c>
      <c r="AL6">
        <v>0.17440458</v>
      </c>
      <c r="AM6" s="4">
        <f>AVERAGE(AT6:BK6)</f>
        <v>0.12111111111111111</v>
      </c>
      <c r="AN6" s="4"/>
      <c r="AO6" s="4"/>
      <c r="AP6" s="4"/>
      <c r="AQ6" s="4"/>
      <c r="AR6" s="4"/>
      <c r="AS6" s="4"/>
      <c r="AT6" s="4">
        <v>0.11</v>
      </c>
      <c r="AU6" s="4">
        <v>0.33</v>
      </c>
      <c r="AV6" s="4">
        <v>0.11</v>
      </c>
      <c r="AW6" s="4">
        <v>0.26</v>
      </c>
      <c r="AX6" s="4">
        <v>0.15</v>
      </c>
      <c r="AY6" s="4">
        <v>0.18</v>
      </c>
      <c r="AZ6" s="4">
        <v>0.15</v>
      </c>
      <c r="BA6" s="4">
        <v>0.24</v>
      </c>
      <c r="BB6" s="4">
        <v>0.05</v>
      </c>
      <c r="BC6" s="4">
        <v>0.3</v>
      </c>
      <c r="BD6" s="4">
        <v>0.17</v>
      </c>
      <c r="BE6" s="4">
        <v>-0.04</v>
      </c>
      <c r="BF6" s="4">
        <v>0.06</v>
      </c>
      <c r="BG6" s="4">
        <v>-0.13</v>
      </c>
      <c r="BH6" s="4">
        <v>0.11</v>
      </c>
      <c r="BI6" s="4">
        <v>-0.15</v>
      </c>
      <c r="BJ6" s="4">
        <v>-0.01</v>
      </c>
      <c r="BK6" s="4">
        <v>0.28999999999999998</v>
      </c>
      <c r="BL6" s="5">
        <v>130</v>
      </c>
      <c r="BM6" s="4">
        <v>0</v>
      </c>
      <c r="BN6" s="4">
        <v>1</v>
      </c>
      <c r="BO6" s="4">
        <v>1</v>
      </c>
      <c r="BP6" s="4">
        <v>0</v>
      </c>
      <c r="BQ6" s="4">
        <v>0</v>
      </c>
      <c r="BR6" s="4">
        <v>1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0</v>
      </c>
      <c r="BY6" s="4">
        <v>0</v>
      </c>
      <c r="BZ6" s="4">
        <v>1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</row>
    <row r="7" spans="1:83" x14ac:dyDescent="0.2">
      <c r="B7" t="s">
        <v>105</v>
      </c>
      <c r="C7" t="s">
        <v>106</v>
      </c>
      <c r="D7" s="6">
        <v>10</v>
      </c>
      <c r="E7">
        <v>9</v>
      </c>
      <c r="F7">
        <v>9</v>
      </c>
      <c r="G7" t="s">
        <v>495</v>
      </c>
      <c r="H7">
        <v>2012</v>
      </c>
      <c r="I7">
        <v>1</v>
      </c>
      <c r="K7">
        <f t="shared" si="0"/>
        <v>79.166666666666657</v>
      </c>
      <c r="L7">
        <v>1</v>
      </c>
      <c r="M7" t="s">
        <v>72</v>
      </c>
      <c r="N7">
        <v>3</v>
      </c>
      <c r="O7" s="4">
        <v>34.1</v>
      </c>
      <c r="P7">
        <v>18</v>
      </c>
      <c r="Q7">
        <v>54</v>
      </c>
      <c r="R7">
        <v>40</v>
      </c>
      <c r="S7">
        <v>0</v>
      </c>
      <c r="T7">
        <v>40</v>
      </c>
      <c r="U7">
        <f t="shared" si="1"/>
        <v>100</v>
      </c>
      <c r="V7">
        <v>5</v>
      </c>
      <c r="W7">
        <v>4</v>
      </c>
      <c r="X7" t="s">
        <v>73</v>
      </c>
      <c r="Y7">
        <v>1</v>
      </c>
      <c r="AA7">
        <v>7</v>
      </c>
      <c r="AC7">
        <v>3</v>
      </c>
      <c r="AD7">
        <v>2</v>
      </c>
      <c r="AE7">
        <v>1</v>
      </c>
      <c r="AF7" t="s">
        <v>107</v>
      </c>
      <c r="AG7" t="s">
        <v>108</v>
      </c>
      <c r="AH7">
        <v>0</v>
      </c>
      <c r="AI7">
        <v>0</v>
      </c>
      <c r="AJ7">
        <v>1</v>
      </c>
      <c r="AK7">
        <f>COUNT(AO7:AS7)</f>
        <v>5</v>
      </c>
      <c r="AL7">
        <v>0.33098560999999999</v>
      </c>
      <c r="AM7" s="4">
        <f>AVERAGE(AO7:AS7)</f>
        <v>0.248</v>
      </c>
      <c r="AN7" s="4"/>
      <c r="AO7" s="4">
        <v>0.38</v>
      </c>
      <c r="AP7" s="4">
        <v>0.34</v>
      </c>
      <c r="AQ7" s="4">
        <v>-0.03</v>
      </c>
      <c r="AR7" s="4">
        <v>0.11</v>
      </c>
      <c r="AS7" s="4">
        <v>0.44</v>
      </c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>
        <v>2695</v>
      </c>
      <c r="BM7" s="4">
        <v>0</v>
      </c>
      <c r="BN7" s="4">
        <v>1</v>
      </c>
      <c r="BO7" s="4">
        <v>1</v>
      </c>
      <c r="BP7" s="4">
        <v>0</v>
      </c>
      <c r="BQ7" s="4">
        <v>0</v>
      </c>
      <c r="BR7" s="4">
        <v>0</v>
      </c>
      <c r="BS7" s="4">
        <v>1</v>
      </c>
      <c r="BT7" s="4">
        <v>0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1</v>
      </c>
      <c r="CC7" s="4">
        <v>0</v>
      </c>
      <c r="CD7" s="4">
        <v>0</v>
      </c>
      <c r="CE7" s="4">
        <v>0</v>
      </c>
    </row>
    <row r="8" spans="1:83" x14ac:dyDescent="0.2">
      <c r="A8" t="s">
        <v>195</v>
      </c>
      <c r="B8" t="s">
        <v>196</v>
      </c>
      <c r="C8" t="s">
        <v>135</v>
      </c>
      <c r="D8" s="6" t="s">
        <v>197</v>
      </c>
      <c r="E8">
        <v>21</v>
      </c>
      <c r="F8">
        <v>33</v>
      </c>
      <c r="G8" t="s">
        <v>517</v>
      </c>
      <c r="H8">
        <v>2015</v>
      </c>
      <c r="I8">
        <v>1</v>
      </c>
      <c r="K8">
        <f t="shared" si="0"/>
        <v>91.666666666666671</v>
      </c>
      <c r="L8">
        <v>2</v>
      </c>
      <c r="M8" t="s">
        <v>92</v>
      </c>
      <c r="N8">
        <v>4</v>
      </c>
      <c r="O8" s="4">
        <v>14.17</v>
      </c>
      <c r="P8">
        <v>12</v>
      </c>
      <c r="Q8">
        <v>17</v>
      </c>
      <c r="R8">
        <v>293</v>
      </c>
      <c r="S8">
        <v>298</v>
      </c>
      <c r="T8">
        <v>591</v>
      </c>
      <c r="U8">
        <f t="shared" ref="U8:U18" si="3">R8/T8*100</f>
        <v>49.57698815566836</v>
      </c>
      <c r="V8">
        <v>2</v>
      </c>
      <c r="W8">
        <v>6</v>
      </c>
      <c r="X8" t="s">
        <v>66</v>
      </c>
      <c r="Y8">
        <v>7</v>
      </c>
      <c r="Z8">
        <v>4</v>
      </c>
      <c r="AA8">
        <v>4</v>
      </c>
      <c r="AC8">
        <v>5</v>
      </c>
      <c r="AD8">
        <v>2</v>
      </c>
      <c r="AE8">
        <v>4</v>
      </c>
      <c r="AF8" t="s">
        <v>198</v>
      </c>
      <c r="AG8" t="s">
        <v>199</v>
      </c>
      <c r="AH8">
        <v>0</v>
      </c>
      <c r="AI8">
        <v>0</v>
      </c>
      <c r="AJ8">
        <v>0</v>
      </c>
      <c r="AK8">
        <f t="shared" ref="AK8:AK15" si="4">COUNT(AT8:BK8)</f>
        <v>1</v>
      </c>
      <c r="AL8">
        <v>0.17</v>
      </c>
      <c r="AM8" s="4">
        <f t="shared" ref="AM8:AM15" si="5">AVERAGE(AT8:BK8)</f>
        <v>0.17</v>
      </c>
      <c r="AN8" s="4"/>
      <c r="AO8" s="4">
        <v>0.25</v>
      </c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>
        <v>0.17</v>
      </c>
      <c r="BL8" s="5">
        <v>669</v>
      </c>
      <c r="BM8" s="4">
        <v>1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1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1</v>
      </c>
    </row>
    <row r="9" spans="1:83" x14ac:dyDescent="0.2">
      <c r="A9" t="s">
        <v>200</v>
      </c>
      <c r="B9" t="s">
        <v>196</v>
      </c>
      <c r="C9" t="s">
        <v>135</v>
      </c>
      <c r="D9" s="6" t="s">
        <v>201</v>
      </c>
      <c r="E9">
        <v>21</v>
      </c>
      <c r="F9">
        <v>34</v>
      </c>
      <c r="G9" t="s">
        <v>518</v>
      </c>
      <c r="H9">
        <v>2015</v>
      </c>
      <c r="I9">
        <v>1</v>
      </c>
      <c r="K9">
        <f t="shared" si="0"/>
        <v>91.666666666666671</v>
      </c>
      <c r="L9">
        <v>2</v>
      </c>
      <c r="M9" t="s">
        <v>92</v>
      </c>
      <c r="N9">
        <v>4</v>
      </c>
      <c r="O9" s="4">
        <v>14.17</v>
      </c>
      <c r="P9">
        <v>12</v>
      </c>
      <c r="Q9">
        <v>17</v>
      </c>
      <c r="R9">
        <v>293</v>
      </c>
      <c r="S9">
        <v>298</v>
      </c>
      <c r="T9">
        <v>591</v>
      </c>
      <c r="U9">
        <f t="shared" si="3"/>
        <v>49.57698815566836</v>
      </c>
      <c r="V9">
        <v>2</v>
      </c>
      <c r="W9">
        <v>6</v>
      </c>
      <c r="X9" t="s">
        <v>66</v>
      </c>
      <c r="Y9">
        <v>7</v>
      </c>
      <c r="Z9">
        <v>4</v>
      </c>
      <c r="AA9">
        <v>4</v>
      </c>
      <c r="AC9">
        <v>5</v>
      </c>
      <c r="AD9">
        <v>2</v>
      </c>
      <c r="AE9">
        <v>4</v>
      </c>
      <c r="AF9" t="s">
        <v>198</v>
      </c>
      <c r="AG9" t="s">
        <v>199</v>
      </c>
      <c r="AH9">
        <v>0</v>
      </c>
      <c r="AI9">
        <v>0</v>
      </c>
      <c r="AJ9">
        <v>0</v>
      </c>
      <c r="AK9">
        <f t="shared" si="4"/>
        <v>1</v>
      </c>
      <c r="AL9">
        <v>0.25</v>
      </c>
      <c r="AM9" s="4">
        <f t="shared" si="5"/>
        <v>0.25</v>
      </c>
      <c r="AN9" s="4"/>
      <c r="AO9" s="4">
        <v>0.26</v>
      </c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>
        <v>0.25</v>
      </c>
      <c r="BL9" s="5">
        <v>669</v>
      </c>
      <c r="BM9" s="4">
        <v>1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1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</row>
    <row r="10" spans="1:83" x14ac:dyDescent="0.2">
      <c r="A10" t="s">
        <v>202</v>
      </c>
      <c r="B10" t="s">
        <v>196</v>
      </c>
      <c r="C10" t="s">
        <v>135</v>
      </c>
      <c r="D10" s="6" t="s">
        <v>203</v>
      </c>
      <c r="E10">
        <v>21</v>
      </c>
      <c r="F10">
        <v>35</v>
      </c>
      <c r="G10" t="s">
        <v>519</v>
      </c>
      <c r="H10">
        <v>2015</v>
      </c>
      <c r="I10">
        <v>1</v>
      </c>
      <c r="K10">
        <f t="shared" si="0"/>
        <v>91.666666666666671</v>
      </c>
      <c r="L10">
        <v>2</v>
      </c>
      <c r="M10" t="s">
        <v>92</v>
      </c>
      <c r="N10">
        <v>4</v>
      </c>
      <c r="O10" s="4">
        <v>14.17</v>
      </c>
      <c r="P10">
        <v>12</v>
      </c>
      <c r="Q10">
        <v>17</v>
      </c>
      <c r="R10">
        <v>293</v>
      </c>
      <c r="S10">
        <v>298</v>
      </c>
      <c r="T10">
        <v>591</v>
      </c>
      <c r="U10">
        <f t="shared" si="3"/>
        <v>49.57698815566836</v>
      </c>
      <c r="V10">
        <v>2</v>
      </c>
      <c r="W10">
        <v>6</v>
      </c>
      <c r="X10" t="s">
        <v>66</v>
      </c>
      <c r="Y10">
        <v>7</v>
      </c>
      <c r="Z10">
        <v>4</v>
      </c>
      <c r="AA10">
        <v>4</v>
      </c>
      <c r="AC10">
        <v>5</v>
      </c>
      <c r="AD10">
        <v>2</v>
      </c>
      <c r="AE10">
        <v>4</v>
      </c>
      <c r="AF10" t="s">
        <v>198</v>
      </c>
      <c r="AG10" t="s">
        <v>199</v>
      </c>
      <c r="AH10">
        <v>1</v>
      </c>
      <c r="AI10">
        <v>0</v>
      </c>
      <c r="AJ10">
        <v>0</v>
      </c>
      <c r="AK10">
        <f t="shared" si="4"/>
        <v>1</v>
      </c>
      <c r="AL10">
        <v>0.1</v>
      </c>
      <c r="AM10" s="4">
        <f t="shared" si="5"/>
        <v>0.1</v>
      </c>
      <c r="AN10" s="4"/>
      <c r="AO10" s="4">
        <v>0.1</v>
      </c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>
        <v>0.1</v>
      </c>
      <c r="BL10" s="5">
        <v>669</v>
      </c>
      <c r="BM10" s="4">
        <v>1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1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1</v>
      </c>
    </row>
    <row r="11" spans="1:83" x14ac:dyDescent="0.2">
      <c r="A11" t="s">
        <v>204</v>
      </c>
      <c r="B11" t="s">
        <v>196</v>
      </c>
      <c r="C11" t="s">
        <v>135</v>
      </c>
      <c r="D11" s="6" t="s">
        <v>205</v>
      </c>
      <c r="E11">
        <v>21</v>
      </c>
      <c r="F11">
        <v>36</v>
      </c>
      <c r="G11" t="s">
        <v>520</v>
      </c>
      <c r="H11">
        <v>2015</v>
      </c>
      <c r="I11">
        <v>1</v>
      </c>
      <c r="K11">
        <f t="shared" si="0"/>
        <v>91.666666666666671</v>
      </c>
      <c r="L11">
        <v>2</v>
      </c>
      <c r="M11" t="s">
        <v>92</v>
      </c>
      <c r="N11">
        <v>4</v>
      </c>
      <c r="O11" s="4">
        <v>14.17</v>
      </c>
      <c r="P11">
        <v>12</v>
      </c>
      <c r="Q11">
        <v>17</v>
      </c>
      <c r="R11">
        <v>293</v>
      </c>
      <c r="S11">
        <v>298</v>
      </c>
      <c r="T11">
        <v>591</v>
      </c>
      <c r="U11">
        <f t="shared" si="3"/>
        <v>49.57698815566836</v>
      </c>
      <c r="V11">
        <v>2</v>
      </c>
      <c r="W11">
        <v>6</v>
      </c>
      <c r="X11" t="s">
        <v>66</v>
      </c>
      <c r="Y11">
        <v>7</v>
      </c>
      <c r="Z11">
        <v>4</v>
      </c>
      <c r="AA11">
        <v>4</v>
      </c>
      <c r="AC11">
        <v>5</v>
      </c>
      <c r="AD11">
        <v>2</v>
      </c>
      <c r="AE11">
        <v>4</v>
      </c>
      <c r="AF11" t="s">
        <v>198</v>
      </c>
      <c r="AG11" t="s">
        <v>199</v>
      </c>
      <c r="AH11">
        <v>1</v>
      </c>
      <c r="AI11">
        <v>0</v>
      </c>
      <c r="AJ11">
        <v>0</v>
      </c>
      <c r="AK11">
        <f t="shared" si="4"/>
        <v>1</v>
      </c>
      <c r="AL11">
        <v>0.13</v>
      </c>
      <c r="AM11" s="4">
        <f t="shared" si="5"/>
        <v>0.13</v>
      </c>
      <c r="AN11" s="4"/>
      <c r="AO11" s="4">
        <v>0.13</v>
      </c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>
        <v>0.13</v>
      </c>
      <c r="BL11" s="5">
        <v>669</v>
      </c>
      <c r="BM11" s="4">
        <v>1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1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1</v>
      </c>
    </row>
    <row r="12" spans="1:83" x14ac:dyDescent="0.2">
      <c r="A12" t="s">
        <v>206</v>
      </c>
      <c r="B12" t="s">
        <v>196</v>
      </c>
      <c r="C12" t="s">
        <v>135</v>
      </c>
      <c r="D12" s="6" t="s">
        <v>207</v>
      </c>
      <c r="E12">
        <v>21</v>
      </c>
      <c r="F12">
        <v>37</v>
      </c>
      <c r="G12" t="s">
        <v>521</v>
      </c>
      <c r="H12">
        <v>2015</v>
      </c>
      <c r="I12">
        <v>1</v>
      </c>
      <c r="K12">
        <f t="shared" si="0"/>
        <v>91.666666666666671</v>
      </c>
      <c r="L12">
        <v>2</v>
      </c>
      <c r="M12" t="s">
        <v>92</v>
      </c>
      <c r="N12">
        <v>4</v>
      </c>
      <c r="O12" s="4">
        <v>14.17</v>
      </c>
      <c r="P12">
        <v>12</v>
      </c>
      <c r="Q12">
        <v>17</v>
      </c>
      <c r="R12">
        <v>293</v>
      </c>
      <c r="S12">
        <v>298</v>
      </c>
      <c r="T12">
        <v>591</v>
      </c>
      <c r="U12">
        <f t="shared" si="3"/>
        <v>49.57698815566836</v>
      </c>
      <c r="V12">
        <v>2</v>
      </c>
      <c r="W12">
        <v>6</v>
      </c>
      <c r="X12" t="s">
        <v>66</v>
      </c>
      <c r="Y12">
        <v>7</v>
      </c>
      <c r="Z12">
        <v>4</v>
      </c>
      <c r="AA12">
        <v>4</v>
      </c>
      <c r="AC12">
        <v>5</v>
      </c>
      <c r="AD12">
        <v>2</v>
      </c>
      <c r="AE12">
        <v>4</v>
      </c>
      <c r="AF12" t="s">
        <v>198</v>
      </c>
      <c r="AG12" t="s">
        <v>199</v>
      </c>
      <c r="AH12">
        <v>0</v>
      </c>
      <c r="AI12">
        <v>0</v>
      </c>
      <c r="AJ12">
        <v>0</v>
      </c>
      <c r="AK12">
        <f>COUNT(AT12:BK12)</f>
        <v>1</v>
      </c>
      <c r="AL12">
        <v>0.27</v>
      </c>
      <c r="AM12" s="4">
        <f t="shared" si="5"/>
        <v>0.27</v>
      </c>
      <c r="AN12" s="4"/>
      <c r="AO12" s="4">
        <v>0.24</v>
      </c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>
        <v>0.27</v>
      </c>
      <c r="BL12" s="5">
        <v>669</v>
      </c>
      <c r="BM12" s="4">
        <v>1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1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1</v>
      </c>
    </row>
    <row r="13" spans="1:83" x14ac:dyDescent="0.2">
      <c r="A13" t="s">
        <v>208</v>
      </c>
      <c r="B13" t="s">
        <v>196</v>
      </c>
      <c r="C13" t="s">
        <v>135</v>
      </c>
      <c r="D13" s="6" t="s">
        <v>209</v>
      </c>
      <c r="E13">
        <v>21</v>
      </c>
      <c r="F13">
        <v>38</v>
      </c>
      <c r="G13" t="s">
        <v>522</v>
      </c>
      <c r="H13">
        <v>2015</v>
      </c>
      <c r="I13">
        <v>1</v>
      </c>
      <c r="K13">
        <f t="shared" si="0"/>
        <v>91.666666666666671</v>
      </c>
      <c r="L13">
        <v>2</v>
      </c>
      <c r="M13" t="s">
        <v>92</v>
      </c>
      <c r="N13">
        <v>4</v>
      </c>
      <c r="O13" s="4">
        <v>14.17</v>
      </c>
      <c r="P13">
        <v>12</v>
      </c>
      <c r="Q13">
        <v>17</v>
      </c>
      <c r="R13">
        <v>293</v>
      </c>
      <c r="S13">
        <v>298</v>
      </c>
      <c r="T13">
        <v>591</v>
      </c>
      <c r="U13">
        <f t="shared" si="3"/>
        <v>49.57698815566836</v>
      </c>
      <c r="V13">
        <v>2</v>
      </c>
      <c r="W13">
        <v>6</v>
      </c>
      <c r="X13" t="s">
        <v>66</v>
      </c>
      <c r="Y13">
        <v>7</v>
      </c>
      <c r="Z13">
        <v>4</v>
      </c>
      <c r="AA13">
        <v>4</v>
      </c>
      <c r="AC13">
        <v>5</v>
      </c>
      <c r="AD13">
        <v>2</v>
      </c>
      <c r="AE13">
        <v>4</v>
      </c>
      <c r="AF13" t="s">
        <v>198</v>
      </c>
      <c r="AG13" t="s">
        <v>199</v>
      </c>
      <c r="AH13">
        <v>0</v>
      </c>
      <c r="AI13">
        <v>0</v>
      </c>
      <c r="AJ13">
        <v>0</v>
      </c>
      <c r="AK13">
        <f t="shared" si="4"/>
        <v>1</v>
      </c>
      <c r="AL13">
        <v>0.33</v>
      </c>
      <c r="AM13" s="4">
        <f t="shared" si="5"/>
        <v>0.33</v>
      </c>
      <c r="AN13" s="4"/>
      <c r="AO13" s="4">
        <v>0.22</v>
      </c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>
        <v>0.33</v>
      </c>
      <c r="BL13" s="5">
        <v>669</v>
      </c>
      <c r="BM13" s="4">
        <v>1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1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1</v>
      </c>
    </row>
    <row r="14" spans="1:83" x14ac:dyDescent="0.2">
      <c r="A14" t="s">
        <v>210</v>
      </c>
      <c r="B14" t="s">
        <v>196</v>
      </c>
      <c r="C14" t="s">
        <v>135</v>
      </c>
      <c r="D14" s="6" t="s">
        <v>211</v>
      </c>
      <c r="E14">
        <v>21</v>
      </c>
      <c r="F14">
        <v>39</v>
      </c>
      <c r="G14" t="s">
        <v>523</v>
      </c>
      <c r="H14">
        <v>2015</v>
      </c>
      <c r="I14">
        <v>1</v>
      </c>
      <c r="K14">
        <f t="shared" si="0"/>
        <v>91.666666666666671</v>
      </c>
      <c r="L14">
        <v>2</v>
      </c>
      <c r="M14" t="s">
        <v>92</v>
      </c>
      <c r="N14">
        <v>4</v>
      </c>
      <c r="O14" s="4">
        <v>14.17</v>
      </c>
      <c r="P14">
        <v>12</v>
      </c>
      <c r="Q14">
        <v>17</v>
      </c>
      <c r="R14">
        <v>293</v>
      </c>
      <c r="S14">
        <v>298</v>
      </c>
      <c r="T14">
        <v>591</v>
      </c>
      <c r="U14">
        <f t="shared" si="3"/>
        <v>49.57698815566836</v>
      </c>
      <c r="V14">
        <v>2</v>
      </c>
      <c r="W14">
        <v>6</v>
      </c>
      <c r="X14" t="s">
        <v>66</v>
      </c>
      <c r="Y14">
        <v>7</v>
      </c>
      <c r="Z14">
        <v>4</v>
      </c>
      <c r="AA14">
        <v>4</v>
      </c>
      <c r="AC14">
        <v>5</v>
      </c>
      <c r="AD14">
        <v>2</v>
      </c>
      <c r="AE14">
        <v>4</v>
      </c>
      <c r="AF14" t="s">
        <v>198</v>
      </c>
      <c r="AG14" t="s">
        <v>199</v>
      </c>
      <c r="AH14">
        <v>1</v>
      </c>
      <c r="AI14">
        <v>0</v>
      </c>
      <c r="AJ14">
        <v>0</v>
      </c>
      <c r="AK14">
        <f t="shared" si="4"/>
        <v>1</v>
      </c>
      <c r="AL14">
        <v>0.16</v>
      </c>
      <c r="AM14" s="4">
        <f t="shared" si="5"/>
        <v>0.16</v>
      </c>
      <c r="AN14" s="4"/>
      <c r="AO14" s="4">
        <v>0.12</v>
      </c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>
        <v>0.16</v>
      </c>
      <c r="BL14" s="5">
        <v>669</v>
      </c>
      <c r="BM14" s="4">
        <v>1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1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1</v>
      </c>
    </row>
    <row r="15" spans="1:83" x14ac:dyDescent="0.2">
      <c r="A15" t="s">
        <v>212</v>
      </c>
      <c r="B15" t="s">
        <v>196</v>
      </c>
      <c r="C15" t="s">
        <v>135</v>
      </c>
      <c r="D15" s="6" t="s">
        <v>213</v>
      </c>
      <c r="E15">
        <v>21</v>
      </c>
      <c r="F15">
        <v>40</v>
      </c>
      <c r="G15" t="s">
        <v>524</v>
      </c>
      <c r="H15">
        <v>2015</v>
      </c>
      <c r="I15">
        <v>1</v>
      </c>
      <c r="K15">
        <f t="shared" si="0"/>
        <v>91.666666666666671</v>
      </c>
      <c r="L15">
        <v>2</v>
      </c>
      <c r="M15" t="s">
        <v>92</v>
      </c>
      <c r="N15">
        <v>4</v>
      </c>
      <c r="O15" s="4">
        <v>14.17</v>
      </c>
      <c r="P15">
        <v>12</v>
      </c>
      <c r="Q15">
        <v>17</v>
      </c>
      <c r="R15">
        <v>293</v>
      </c>
      <c r="S15">
        <v>298</v>
      </c>
      <c r="T15">
        <v>591</v>
      </c>
      <c r="U15">
        <f t="shared" si="3"/>
        <v>49.57698815566836</v>
      </c>
      <c r="V15">
        <v>2</v>
      </c>
      <c r="W15">
        <v>6</v>
      </c>
      <c r="X15" t="s">
        <v>66</v>
      </c>
      <c r="Y15">
        <v>7</v>
      </c>
      <c r="Z15">
        <v>4</v>
      </c>
      <c r="AA15">
        <v>4</v>
      </c>
      <c r="AC15">
        <v>5</v>
      </c>
      <c r="AD15">
        <v>2</v>
      </c>
      <c r="AE15">
        <v>4</v>
      </c>
      <c r="AF15" t="s">
        <v>198</v>
      </c>
      <c r="AG15" t="s">
        <v>199</v>
      </c>
      <c r="AH15">
        <v>1</v>
      </c>
      <c r="AI15">
        <v>0</v>
      </c>
      <c r="AJ15">
        <v>0</v>
      </c>
      <c r="AK15">
        <f t="shared" si="4"/>
        <v>1</v>
      </c>
      <c r="AL15">
        <v>0.14000000000000001</v>
      </c>
      <c r="AM15" s="4">
        <f t="shared" si="5"/>
        <v>0.14000000000000001</v>
      </c>
      <c r="AN15" s="4"/>
      <c r="AO15" s="4">
        <v>0.13</v>
      </c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>
        <v>0.14000000000000001</v>
      </c>
      <c r="BL15" s="5">
        <v>669</v>
      </c>
      <c r="BM15" s="4">
        <v>1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1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1</v>
      </c>
    </row>
    <row r="16" spans="1:83" x14ac:dyDescent="0.2">
      <c r="A16" t="s">
        <v>171</v>
      </c>
      <c r="B16" t="s">
        <v>236</v>
      </c>
      <c r="C16" t="s">
        <v>237</v>
      </c>
      <c r="D16" s="6" t="s">
        <v>222</v>
      </c>
      <c r="E16">
        <v>24</v>
      </c>
      <c r="F16">
        <v>47</v>
      </c>
      <c r="G16" t="s">
        <v>531</v>
      </c>
      <c r="H16">
        <v>2017</v>
      </c>
      <c r="I16">
        <v>0</v>
      </c>
      <c r="K16">
        <f t="shared" si="0"/>
        <v>91.666666666666671</v>
      </c>
      <c r="L16">
        <v>1</v>
      </c>
      <c r="M16" t="s">
        <v>72</v>
      </c>
      <c r="N16">
        <v>3</v>
      </c>
      <c r="O16" s="4">
        <v>20.51</v>
      </c>
      <c r="R16">
        <v>160</v>
      </c>
      <c r="S16">
        <v>189</v>
      </c>
      <c r="T16">
        <v>349</v>
      </c>
      <c r="U16">
        <f t="shared" si="3"/>
        <v>45.845272206303726</v>
      </c>
      <c r="V16">
        <v>2</v>
      </c>
      <c r="W16">
        <v>2</v>
      </c>
      <c r="X16" t="s">
        <v>73</v>
      </c>
      <c r="Y16">
        <v>1</v>
      </c>
      <c r="Z16">
        <v>2</v>
      </c>
      <c r="AA16">
        <v>6</v>
      </c>
      <c r="AC16">
        <v>6</v>
      </c>
      <c r="AD16">
        <v>2</v>
      </c>
      <c r="AE16">
        <v>1</v>
      </c>
      <c r="AF16" t="s">
        <v>83</v>
      </c>
      <c r="AG16" t="s">
        <v>238</v>
      </c>
      <c r="AH16">
        <v>0</v>
      </c>
      <c r="AI16">
        <v>1</v>
      </c>
      <c r="AJ16">
        <v>1</v>
      </c>
      <c r="AK16">
        <v>2</v>
      </c>
      <c r="AL16">
        <v>0.40200048999999999</v>
      </c>
      <c r="AM16">
        <f>AVERAGE(AO16:AP16)</f>
        <v>0.34250000000000003</v>
      </c>
      <c r="AO16">
        <v>0.27600000000000002</v>
      </c>
      <c r="AP16">
        <v>0.40899999999999997</v>
      </c>
      <c r="BL16">
        <v>60</v>
      </c>
      <c r="BM16" s="4">
        <v>0</v>
      </c>
      <c r="BN16" s="4">
        <v>0</v>
      </c>
      <c r="BO16" s="4">
        <v>0</v>
      </c>
      <c r="BP16" s="4">
        <v>0</v>
      </c>
      <c r="BQ16" s="4">
        <v>1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1</v>
      </c>
      <c r="CC16" s="4">
        <v>0</v>
      </c>
      <c r="CD16" s="4">
        <v>0</v>
      </c>
      <c r="CE16" s="4">
        <v>0</v>
      </c>
    </row>
    <row r="17" spans="1:83" x14ac:dyDescent="0.2">
      <c r="A17" t="s">
        <v>239</v>
      </c>
      <c r="B17" t="s">
        <v>236</v>
      </c>
      <c r="C17" t="s">
        <v>237</v>
      </c>
      <c r="D17" s="6" t="s">
        <v>226</v>
      </c>
      <c r="E17">
        <v>24</v>
      </c>
      <c r="F17">
        <v>48</v>
      </c>
      <c r="G17" t="s">
        <v>532</v>
      </c>
      <c r="H17">
        <v>2017</v>
      </c>
      <c r="I17">
        <v>0</v>
      </c>
      <c r="K17">
        <f t="shared" si="0"/>
        <v>91.666666666666671</v>
      </c>
      <c r="L17">
        <v>1</v>
      </c>
      <c r="M17" t="s">
        <v>72</v>
      </c>
      <c r="N17">
        <v>3</v>
      </c>
      <c r="O17" s="4">
        <v>20.51</v>
      </c>
      <c r="R17">
        <v>160</v>
      </c>
      <c r="S17">
        <v>189</v>
      </c>
      <c r="T17">
        <v>349</v>
      </c>
      <c r="U17">
        <f t="shared" si="3"/>
        <v>45.845272206303726</v>
      </c>
      <c r="V17">
        <v>2</v>
      </c>
      <c r="W17">
        <v>2</v>
      </c>
      <c r="X17" t="s">
        <v>73</v>
      </c>
      <c r="Y17">
        <v>1</v>
      </c>
      <c r="Z17">
        <v>2</v>
      </c>
      <c r="AA17">
        <v>6</v>
      </c>
      <c r="AC17">
        <v>6</v>
      </c>
      <c r="AD17">
        <v>2</v>
      </c>
      <c r="AE17">
        <v>1</v>
      </c>
      <c r="AF17" t="s">
        <v>83</v>
      </c>
      <c r="AG17" t="s">
        <v>238</v>
      </c>
      <c r="AH17">
        <v>0</v>
      </c>
      <c r="AI17">
        <v>1</v>
      </c>
      <c r="AJ17">
        <v>1</v>
      </c>
      <c r="AK17">
        <v>2</v>
      </c>
      <c r="AL17">
        <v>0.40962968999999999</v>
      </c>
      <c r="AM17">
        <f t="shared" ref="AM17:AM18" si="6">AVERAGE(AO17:AP17)</f>
        <v>0.34899999999999998</v>
      </c>
      <c r="AO17">
        <v>0.251</v>
      </c>
      <c r="AP17">
        <v>0.44700000000000001</v>
      </c>
      <c r="BL17">
        <v>60</v>
      </c>
      <c r="BM17" s="4">
        <v>0</v>
      </c>
      <c r="BN17" s="4">
        <v>0</v>
      </c>
      <c r="BO17" s="4">
        <v>0</v>
      </c>
      <c r="BP17" s="4">
        <v>0</v>
      </c>
      <c r="BQ17" s="4">
        <v>1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1</v>
      </c>
      <c r="CC17" s="4">
        <v>0</v>
      </c>
      <c r="CD17" s="4">
        <v>0</v>
      </c>
      <c r="CE17" s="4">
        <v>0</v>
      </c>
    </row>
    <row r="18" spans="1:83" x14ac:dyDescent="0.2">
      <c r="A18" t="s">
        <v>240</v>
      </c>
      <c r="B18" t="s">
        <v>236</v>
      </c>
      <c r="C18" t="s">
        <v>237</v>
      </c>
      <c r="D18" s="6" t="s">
        <v>228</v>
      </c>
      <c r="E18">
        <v>24</v>
      </c>
      <c r="F18">
        <v>49</v>
      </c>
      <c r="G18" t="s">
        <v>533</v>
      </c>
      <c r="H18">
        <v>2017</v>
      </c>
      <c r="I18">
        <v>0</v>
      </c>
      <c r="K18">
        <f t="shared" si="0"/>
        <v>91.666666666666671</v>
      </c>
      <c r="L18">
        <v>1</v>
      </c>
      <c r="M18" t="s">
        <v>72</v>
      </c>
      <c r="N18">
        <v>3</v>
      </c>
      <c r="O18" s="4">
        <v>20.51</v>
      </c>
      <c r="R18">
        <v>160</v>
      </c>
      <c r="S18">
        <v>189</v>
      </c>
      <c r="T18">
        <v>349</v>
      </c>
      <c r="U18">
        <f t="shared" si="3"/>
        <v>45.845272206303726</v>
      </c>
      <c r="V18">
        <v>2</v>
      </c>
      <c r="W18">
        <v>2</v>
      </c>
      <c r="X18" t="s">
        <v>73</v>
      </c>
      <c r="Y18">
        <v>1</v>
      </c>
      <c r="Z18">
        <v>2</v>
      </c>
      <c r="AA18">
        <v>6</v>
      </c>
      <c r="AC18">
        <v>6</v>
      </c>
      <c r="AD18">
        <v>2</v>
      </c>
      <c r="AE18">
        <v>1</v>
      </c>
      <c r="AF18" t="s">
        <v>83</v>
      </c>
      <c r="AG18" t="s">
        <v>238</v>
      </c>
      <c r="AH18">
        <v>0</v>
      </c>
      <c r="AI18">
        <v>1</v>
      </c>
      <c r="AJ18">
        <v>1</v>
      </c>
      <c r="AK18">
        <v>2</v>
      </c>
      <c r="AL18" s="13">
        <v>0.72653517999999995</v>
      </c>
      <c r="AM18">
        <f t="shared" si="6"/>
        <v>0.61899999999999999</v>
      </c>
      <c r="AO18">
        <v>0.65600000000000003</v>
      </c>
      <c r="AP18">
        <v>0.58199999999999996</v>
      </c>
      <c r="BL18">
        <v>60</v>
      </c>
      <c r="BM18" s="4">
        <v>0</v>
      </c>
      <c r="BN18" s="4">
        <v>0</v>
      </c>
      <c r="BO18" s="4">
        <v>0</v>
      </c>
      <c r="BP18" s="4">
        <v>0</v>
      </c>
      <c r="BQ18" s="4">
        <v>1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1</v>
      </c>
      <c r="CC18" s="4">
        <v>0</v>
      </c>
      <c r="CD18" s="4">
        <v>0</v>
      </c>
      <c r="CE18" s="4">
        <v>0</v>
      </c>
    </row>
    <row r="19" spans="1:83" x14ac:dyDescent="0.2">
      <c r="A19" t="s">
        <v>256</v>
      </c>
      <c r="B19" t="s">
        <v>257</v>
      </c>
      <c r="C19" t="s">
        <v>258</v>
      </c>
      <c r="D19" s="6">
        <v>36</v>
      </c>
      <c r="E19">
        <v>27</v>
      </c>
      <c r="F19">
        <v>54</v>
      </c>
      <c r="G19" t="s">
        <v>538</v>
      </c>
      <c r="H19">
        <v>2010</v>
      </c>
      <c r="I19">
        <v>1</v>
      </c>
      <c r="K19">
        <f t="shared" si="0"/>
        <v>91.666666666666671</v>
      </c>
      <c r="L19">
        <v>1</v>
      </c>
      <c r="M19" t="s">
        <v>92</v>
      </c>
      <c r="N19">
        <v>4</v>
      </c>
      <c r="O19">
        <v>14.2</v>
      </c>
      <c r="P19">
        <v>12</v>
      </c>
      <c r="Q19">
        <v>16</v>
      </c>
      <c r="R19">
        <v>580</v>
      </c>
      <c r="S19">
        <v>638</v>
      </c>
      <c r="T19">
        <v>1371</v>
      </c>
      <c r="U19">
        <f>R19/T19*100</f>
        <v>42.304886943836614</v>
      </c>
      <c r="V19">
        <v>2</v>
      </c>
      <c r="W19">
        <v>6</v>
      </c>
      <c r="X19" t="s">
        <v>66</v>
      </c>
      <c r="Y19">
        <v>7</v>
      </c>
      <c r="Z19">
        <v>4</v>
      </c>
      <c r="AA19">
        <v>4</v>
      </c>
      <c r="AC19">
        <v>5</v>
      </c>
      <c r="AD19">
        <v>2</v>
      </c>
      <c r="AE19">
        <v>1</v>
      </c>
      <c r="AF19" t="s">
        <v>259</v>
      </c>
      <c r="AG19" t="s">
        <v>260</v>
      </c>
      <c r="AH19">
        <v>0</v>
      </c>
      <c r="AI19">
        <v>0</v>
      </c>
      <c r="AJ19">
        <v>0</v>
      </c>
      <c r="AK19">
        <v>2</v>
      </c>
      <c r="AL19">
        <v>0.39124134999999999</v>
      </c>
      <c r="AM19">
        <f>AVERAGE(AY19, BK19)</f>
        <v>0.33333333333333337</v>
      </c>
      <c r="AY19">
        <f>AVERAGE(0.3, 0.22, 0.25, 0.35, 0.27, 0.32, 0.24, 0.2, 0.24)</f>
        <v>0.2655555555555556</v>
      </c>
      <c r="BK19">
        <f>AVERAGE(0.44, 0.41, 0.44, 0.39, 0.35, 0.37, 0.41, 0.4, 0.4)</f>
        <v>0.40111111111111114</v>
      </c>
      <c r="BL19">
        <v>195</v>
      </c>
      <c r="BM19" s="4">
        <v>1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1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</row>
    <row r="20" spans="1:83" x14ac:dyDescent="0.2">
      <c r="A20" t="s">
        <v>261</v>
      </c>
      <c r="B20" t="s">
        <v>262</v>
      </c>
      <c r="C20" t="s">
        <v>258</v>
      </c>
      <c r="D20" s="6" t="s">
        <v>467</v>
      </c>
      <c r="E20">
        <v>28</v>
      </c>
      <c r="F20">
        <v>55</v>
      </c>
      <c r="G20" t="s">
        <v>539</v>
      </c>
      <c r="H20">
        <v>2012</v>
      </c>
      <c r="I20">
        <v>1</v>
      </c>
      <c r="K20">
        <f t="shared" si="0"/>
        <v>91.666666666666671</v>
      </c>
      <c r="L20">
        <v>2</v>
      </c>
      <c r="M20" t="s">
        <v>92</v>
      </c>
      <c r="N20">
        <v>4</v>
      </c>
      <c r="O20">
        <v>14.07</v>
      </c>
      <c r="R20">
        <v>277</v>
      </c>
      <c r="S20">
        <v>373</v>
      </c>
      <c r="T20">
        <v>650</v>
      </c>
      <c r="U20">
        <f t="shared" ref="U20:U30" si="7">R20/T20*100</f>
        <v>42.615384615384613</v>
      </c>
      <c r="V20">
        <v>2</v>
      </c>
      <c r="W20">
        <v>6</v>
      </c>
      <c r="X20" t="s">
        <v>73</v>
      </c>
      <c r="Y20">
        <v>7</v>
      </c>
      <c r="Z20">
        <v>4</v>
      </c>
      <c r="AA20">
        <v>4</v>
      </c>
      <c r="AC20">
        <v>5</v>
      </c>
      <c r="AD20">
        <v>2</v>
      </c>
      <c r="AE20">
        <v>1</v>
      </c>
      <c r="AF20" t="s">
        <v>259</v>
      </c>
      <c r="AG20" t="s">
        <v>260</v>
      </c>
      <c r="AH20">
        <v>0</v>
      </c>
      <c r="AI20">
        <v>0</v>
      </c>
      <c r="AJ20">
        <v>0</v>
      </c>
      <c r="AK20">
        <v>2</v>
      </c>
      <c r="AL20">
        <v>0.51056995999999999</v>
      </c>
      <c r="AM20">
        <f t="shared" ref="AM20:AM25" si="8">AVERAGE(AY20, BK20)</f>
        <v>0.435</v>
      </c>
      <c r="AY20">
        <v>0.39</v>
      </c>
      <c r="BK20">
        <v>0.48</v>
      </c>
      <c r="BL20">
        <v>110</v>
      </c>
      <c r="BM20" s="4">
        <v>1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1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</row>
    <row r="21" spans="1:83" x14ac:dyDescent="0.2">
      <c r="A21" t="s">
        <v>263</v>
      </c>
      <c r="B21" t="s">
        <v>262</v>
      </c>
      <c r="C21" t="s">
        <v>258</v>
      </c>
      <c r="D21" s="6" t="s">
        <v>468</v>
      </c>
      <c r="E21">
        <v>28</v>
      </c>
      <c r="F21">
        <v>56</v>
      </c>
      <c r="G21" t="s">
        <v>540</v>
      </c>
      <c r="H21">
        <v>2012</v>
      </c>
      <c r="I21">
        <v>1</v>
      </c>
      <c r="K21">
        <f t="shared" si="0"/>
        <v>91.666666666666671</v>
      </c>
      <c r="L21">
        <v>2</v>
      </c>
      <c r="M21" t="s">
        <v>92</v>
      </c>
      <c r="N21">
        <v>4</v>
      </c>
      <c r="O21">
        <v>14.07</v>
      </c>
      <c r="R21">
        <v>277</v>
      </c>
      <c r="S21">
        <v>373</v>
      </c>
      <c r="T21">
        <v>650</v>
      </c>
      <c r="U21">
        <f t="shared" si="7"/>
        <v>42.615384615384613</v>
      </c>
      <c r="V21">
        <v>2</v>
      </c>
      <c r="W21">
        <v>6</v>
      </c>
      <c r="X21" t="s">
        <v>73</v>
      </c>
      <c r="Y21">
        <v>7</v>
      </c>
      <c r="Z21">
        <v>4</v>
      </c>
      <c r="AA21">
        <v>4</v>
      </c>
      <c r="AC21">
        <v>5</v>
      </c>
      <c r="AD21">
        <v>2</v>
      </c>
      <c r="AE21">
        <v>1</v>
      </c>
      <c r="AF21" t="s">
        <v>259</v>
      </c>
      <c r="AG21" t="s">
        <v>260</v>
      </c>
      <c r="AH21">
        <v>0</v>
      </c>
      <c r="AI21">
        <v>0</v>
      </c>
      <c r="AJ21">
        <v>0</v>
      </c>
      <c r="AK21">
        <v>2</v>
      </c>
      <c r="AL21">
        <v>0.45188376000000002</v>
      </c>
      <c r="AM21">
        <f t="shared" si="8"/>
        <v>0.38500000000000001</v>
      </c>
      <c r="AY21">
        <v>0.35</v>
      </c>
      <c r="BK21">
        <v>0.42</v>
      </c>
      <c r="BL21">
        <v>110</v>
      </c>
      <c r="BM21" s="4">
        <v>1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1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</row>
    <row r="22" spans="1:83" x14ac:dyDescent="0.2">
      <c r="A22" t="s">
        <v>264</v>
      </c>
      <c r="B22" t="s">
        <v>262</v>
      </c>
      <c r="C22" t="s">
        <v>258</v>
      </c>
      <c r="D22" s="6" t="s">
        <v>469</v>
      </c>
      <c r="E22">
        <v>28</v>
      </c>
      <c r="F22">
        <v>57</v>
      </c>
      <c r="G22" t="s">
        <v>541</v>
      </c>
      <c r="H22">
        <v>2012</v>
      </c>
      <c r="I22">
        <v>1</v>
      </c>
      <c r="K22">
        <f t="shared" si="0"/>
        <v>91.666666666666671</v>
      </c>
      <c r="L22">
        <v>2</v>
      </c>
      <c r="M22" t="s">
        <v>92</v>
      </c>
      <c r="N22">
        <v>4</v>
      </c>
      <c r="O22">
        <v>14.07</v>
      </c>
      <c r="R22">
        <v>277</v>
      </c>
      <c r="S22">
        <v>373</v>
      </c>
      <c r="T22">
        <v>650</v>
      </c>
      <c r="U22">
        <f t="shared" si="7"/>
        <v>42.615384615384613</v>
      </c>
      <c r="V22">
        <v>2</v>
      </c>
      <c r="W22">
        <v>6</v>
      </c>
      <c r="X22" t="s">
        <v>73</v>
      </c>
      <c r="Y22">
        <v>7</v>
      </c>
      <c r="Z22">
        <v>4</v>
      </c>
      <c r="AA22">
        <v>4</v>
      </c>
      <c r="AC22">
        <v>5</v>
      </c>
      <c r="AD22">
        <v>2</v>
      </c>
      <c r="AE22">
        <v>1</v>
      </c>
      <c r="AF22" t="s">
        <v>259</v>
      </c>
      <c r="AG22" t="s">
        <v>260</v>
      </c>
      <c r="AH22">
        <v>0</v>
      </c>
      <c r="AI22">
        <v>0</v>
      </c>
      <c r="AJ22">
        <v>0</v>
      </c>
      <c r="AK22">
        <v>2</v>
      </c>
      <c r="AL22">
        <v>0.37559168999999998</v>
      </c>
      <c r="AM22">
        <f t="shared" si="8"/>
        <v>0.32</v>
      </c>
      <c r="AY22">
        <v>0.27</v>
      </c>
      <c r="BK22">
        <v>0.37</v>
      </c>
      <c r="BL22">
        <v>110</v>
      </c>
      <c r="BM22" s="4">
        <v>1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1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</row>
    <row r="23" spans="1:83" x14ac:dyDescent="0.2">
      <c r="A23" t="s">
        <v>265</v>
      </c>
      <c r="B23" t="s">
        <v>262</v>
      </c>
      <c r="C23" t="s">
        <v>258</v>
      </c>
      <c r="D23" s="6" t="s">
        <v>386</v>
      </c>
      <c r="E23">
        <v>28</v>
      </c>
      <c r="F23">
        <v>58</v>
      </c>
      <c r="G23" t="s">
        <v>542</v>
      </c>
      <c r="H23">
        <v>2012</v>
      </c>
      <c r="I23">
        <v>1</v>
      </c>
      <c r="K23">
        <f t="shared" si="0"/>
        <v>91.666666666666671</v>
      </c>
      <c r="L23">
        <v>2</v>
      </c>
      <c r="M23" t="s">
        <v>92</v>
      </c>
      <c r="N23">
        <v>4</v>
      </c>
      <c r="O23">
        <v>14.07</v>
      </c>
      <c r="R23">
        <v>277</v>
      </c>
      <c r="S23">
        <v>373</v>
      </c>
      <c r="T23">
        <v>650</v>
      </c>
      <c r="U23">
        <f t="shared" si="7"/>
        <v>42.615384615384613</v>
      </c>
      <c r="V23">
        <v>2</v>
      </c>
      <c r="W23">
        <v>6</v>
      </c>
      <c r="X23" t="s">
        <v>73</v>
      </c>
      <c r="Y23">
        <v>7</v>
      </c>
      <c r="Z23">
        <v>4</v>
      </c>
      <c r="AA23">
        <v>4</v>
      </c>
      <c r="AC23">
        <v>5</v>
      </c>
      <c r="AD23">
        <v>2</v>
      </c>
      <c r="AE23">
        <v>1</v>
      </c>
      <c r="AF23" t="s">
        <v>259</v>
      </c>
      <c r="AG23" t="s">
        <v>260</v>
      </c>
      <c r="AH23">
        <v>1</v>
      </c>
      <c r="AI23">
        <v>0</v>
      </c>
      <c r="AJ23">
        <v>0</v>
      </c>
      <c r="AK23">
        <v>2</v>
      </c>
      <c r="AL23">
        <v>8.216068E-2</v>
      </c>
      <c r="AM23">
        <f t="shared" si="8"/>
        <v>7.0000000000000007E-2</v>
      </c>
      <c r="AY23">
        <v>0.04</v>
      </c>
      <c r="BK23">
        <v>0.1</v>
      </c>
      <c r="BL23">
        <v>110</v>
      </c>
      <c r="BM23" s="4">
        <v>1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1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</row>
    <row r="24" spans="1:83" x14ac:dyDescent="0.2">
      <c r="A24" t="s">
        <v>267</v>
      </c>
      <c r="B24" t="s">
        <v>262</v>
      </c>
      <c r="C24" t="s">
        <v>258</v>
      </c>
      <c r="D24" s="6" t="s">
        <v>470</v>
      </c>
      <c r="E24">
        <v>28</v>
      </c>
      <c r="F24">
        <v>59</v>
      </c>
      <c r="G24" t="s">
        <v>543</v>
      </c>
      <c r="H24">
        <v>2012</v>
      </c>
      <c r="I24">
        <v>1</v>
      </c>
      <c r="K24">
        <f t="shared" si="0"/>
        <v>91.666666666666671</v>
      </c>
      <c r="L24">
        <v>2</v>
      </c>
      <c r="M24" t="s">
        <v>92</v>
      </c>
      <c r="N24">
        <v>4</v>
      </c>
      <c r="O24">
        <v>14.07</v>
      </c>
      <c r="R24">
        <v>277</v>
      </c>
      <c r="S24">
        <v>373</v>
      </c>
      <c r="T24">
        <v>650</v>
      </c>
      <c r="U24">
        <f t="shared" si="7"/>
        <v>42.615384615384613</v>
      </c>
      <c r="V24">
        <v>2</v>
      </c>
      <c r="W24">
        <v>6</v>
      </c>
      <c r="X24" t="s">
        <v>73</v>
      </c>
      <c r="Y24">
        <v>7</v>
      </c>
      <c r="Z24">
        <v>4</v>
      </c>
      <c r="AA24">
        <v>4</v>
      </c>
      <c r="AC24">
        <v>5</v>
      </c>
      <c r="AD24">
        <v>2</v>
      </c>
      <c r="AE24">
        <v>1</v>
      </c>
      <c r="AF24" t="s">
        <v>259</v>
      </c>
      <c r="AG24" t="s">
        <v>260</v>
      </c>
      <c r="AH24">
        <v>1</v>
      </c>
      <c r="AI24">
        <v>0</v>
      </c>
      <c r="AJ24">
        <v>0</v>
      </c>
      <c r="AK24">
        <v>2</v>
      </c>
      <c r="AL24">
        <v>8.8029300000000005E-2</v>
      </c>
      <c r="AM24">
        <f>AVERAGE(AY24, BK24)</f>
        <v>7.5000000000000011E-2</v>
      </c>
      <c r="AY24">
        <v>0.05</v>
      </c>
      <c r="BK24">
        <v>0.1</v>
      </c>
      <c r="BL24">
        <v>110</v>
      </c>
      <c r="BM24" s="4">
        <v>1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1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</row>
    <row r="25" spans="1:83" x14ac:dyDescent="0.2">
      <c r="A25" t="s">
        <v>268</v>
      </c>
      <c r="B25" t="s">
        <v>262</v>
      </c>
      <c r="C25" t="s">
        <v>258</v>
      </c>
      <c r="D25" s="6" t="s">
        <v>471</v>
      </c>
      <c r="E25">
        <v>28</v>
      </c>
      <c r="F25">
        <v>60</v>
      </c>
      <c r="G25" t="s">
        <v>544</v>
      </c>
      <c r="H25">
        <v>2012</v>
      </c>
      <c r="I25">
        <v>1</v>
      </c>
      <c r="K25">
        <f t="shared" si="0"/>
        <v>91.666666666666671</v>
      </c>
      <c r="L25">
        <v>2</v>
      </c>
      <c r="M25" t="s">
        <v>92</v>
      </c>
      <c r="N25">
        <v>4</v>
      </c>
      <c r="O25">
        <v>14.07</v>
      </c>
      <c r="R25">
        <v>277</v>
      </c>
      <c r="S25">
        <v>373</v>
      </c>
      <c r="T25">
        <v>650</v>
      </c>
      <c r="U25">
        <f t="shared" si="7"/>
        <v>42.615384615384613</v>
      </c>
      <c r="V25">
        <v>2</v>
      </c>
      <c r="W25">
        <v>6</v>
      </c>
      <c r="X25" t="s">
        <v>73</v>
      </c>
      <c r="Y25">
        <v>7</v>
      </c>
      <c r="Z25">
        <v>4</v>
      </c>
      <c r="AA25">
        <v>4</v>
      </c>
      <c r="AC25">
        <v>5</v>
      </c>
      <c r="AD25">
        <v>2</v>
      </c>
      <c r="AE25">
        <v>1</v>
      </c>
      <c r="AF25" t="s">
        <v>259</v>
      </c>
      <c r="AG25" t="s">
        <v>260</v>
      </c>
      <c r="AH25">
        <v>1</v>
      </c>
      <c r="AI25">
        <v>0</v>
      </c>
      <c r="AJ25">
        <v>0</v>
      </c>
      <c r="AK25">
        <v>2</v>
      </c>
      <c r="AL25">
        <v>8.8029300000000005E-2</v>
      </c>
      <c r="AM25">
        <f t="shared" si="8"/>
        <v>7.4999999999999997E-2</v>
      </c>
      <c r="AY25">
        <v>0.04</v>
      </c>
      <c r="BK25">
        <v>0.11</v>
      </c>
      <c r="BL25">
        <v>110</v>
      </c>
      <c r="BM25" s="4">
        <v>1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1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</row>
    <row r="26" spans="1:83" x14ac:dyDescent="0.2">
      <c r="A26" t="s">
        <v>305</v>
      </c>
      <c r="B26" t="s">
        <v>306</v>
      </c>
      <c r="C26" t="s">
        <v>307</v>
      </c>
      <c r="D26" s="6">
        <v>45</v>
      </c>
      <c r="E26">
        <v>36</v>
      </c>
      <c r="F26">
        <v>72</v>
      </c>
      <c r="G26" t="s">
        <v>554</v>
      </c>
      <c r="H26">
        <v>2010</v>
      </c>
      <c r="I26">
        <v>0</v>
      </c>
      <c r="K26">
        <f t="shared" ref="K26:K30" si="9">(100-(COUNT(AN26:BK26)/24)*100)</f>
        <v>70.833333333333329</v>
      </c>
      <c r="L26">
        <v>1</v>
      </c>
      <c r="M26" t="s">
        <v>72</v>
      </c>
      <c r="N26">
        <v>3</v>
      </c>
      <c r="O26">
        <v>24.73</v>
      </c>
      <c r="P26">
        <v>18</v>
      </c>
      <c r="Q26">
        <v>30</v>
      </c>
      <c r="R26">
        <v>340</v>
      </c>
      <c r="S26">
        <v>0</v>
      </c>
      <c r="T26">
        <v>340</v>
      </c>
      <c r="U26">
        <f t="shared" si="7"/>
        <v>100</v>
      </c>
      <c r="V26">
        <v>5</v>
      </c>
      <c r="W26">
        <v>1</v>
      </c>
      <c r="Y26">
        <v>1</v>
      </c>
      <c r="AA26" s="1">
        <v>3</v>
      </c>
      <c r="AB26" t="s">
        <v>308</v>
      </c>
      <c r="AC26" s="1">
        <v>5</v>
      </c>
      <c r="AD26" s="1">
        <v>2</v>
      </c>
      <c r="AE26" s="1">
        <v>2</v>
      </c>
      <c r="AF26" t="s">
        <v>309</v>
      </c>
      <c r="AG26" t="s">
        <v>310</v>
      </c>
      <c r="AH26">
        <v>0</v>
      </c>
      <c r="AI26">
        <v>0</v>
      </c>
      <c r="AJ26">
        <v>0</v>
      </c>
      <c r="AK26">
        <v>7</v>
      </c>
      <c r="AL26">
        <v>0.12165199</v>
      </c>
      <c r="AM26">
        <f>AVERAGE(AU26:BK26)</f>
        <v>8.8571428571428593E-2</v>
      </c>
      <c r="AU26">
        <v>0.21</v>
      </c>
      <c r="AV26">
        <v>0.06</v>
      </c>
      <c r="AW26">
        <v>0.16</v>
      </c>
      <c r="AY26">
        <v>0.03</v>
      </c>
      <c r="BF26">
        <v>0.05</v>
      </c>
      <c r="BH26">
        <v>0.06</v>
      </c>
      <c r="BK26">
        <v>0.05</v>
      </c>
      <c r="BL26">
        <v>85</v>
      </c>
      <c r="BM26" s="4">
        <v>0</v>
      </c>
      <c r="BN26" s="4">
        <v>0</v>
      </c>
      <c r="BO26" s="4">
        <v>7</v>
      </c>
      <c r="BP26" s="4">
        <v>1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1</v>
      </c>
      <c r="CC26" s="4">
        <v>1</v>
      </c>
      <c r="CD26" s="4">
        <v>0</v>
      </c>
      <c r="CE26" s="4">
        <v>0</v>
      </c>
    </row>
    <row r="27" spans="1:83" x14ac:dyDescent="0.2">
      <c r="A27" t="s">
        <v>316</v>
      </c>
      <c r="B27" t="s">
        <v>312</v>
      </c>
      <c r="C27" t="s">
        <v>313</v>
      </c>
      <c r="D27" s="6" t="s">
        <v>478</v>
      </c>
      <c r="E27">
        <v>37</v>
      </c>
      <c r="F27">
        <v>74</v>
      </c>
      <c r="G27" t="s">
        <v>556</v>
      </c>
      <c r="H27">
        <v>2017</v>
      </c>
      <c r="I27">
        <v>0</v>
      </c>
      <c r="K27">
        <f t="shared" si="9"/>
        <v>95.833333333333329</v>
      </c>
      <c r="L27">
        <v>1</v>
      </c>
      <c r="M27" t="s">
        <v>72</v>
      </c>
      <c r="N27">
        <v>3</v>
      </c>
      <c r="O27">
        <v>31.5</v>
      </c>
      <c r="P27">
        <v>19</v>
      </c>
      <c r="Q27">
        <v>62</v>
      </c>
      <c r="R27">
        <v>0</v>
      </c>
      <c r="S27">
        <v>142</v>
      </c>
      <c r="T27">
        <v>142</v>
      </c>
      <c r="U27">
        <f t="shared" si="7"/>
        <v>0</v>
      </c>
      <c r="V27">
        <v>1</v>
      </c>
      <c r="W27">
        <v>1</v>
      </c>
      <c r="X27" t="s">
        <v>73</v>
      </c>
      <c r="Y27">
        <v>5</v>
      </c>
      <c r="AA27" s="1">
        <v>1</v>
      </c>
      <c r="AC27" s="1">
        <v>1</v>
      </c>
      <c r="AD27" s="1">
        <v>2</v>
      </c>
      <c r="AE27" s="1">
        <v>1</v>
      </c>
      <c r="AF27" t="s">
        <v>316</v>
      </c>
      <c r="AG27" t="s">
        <v>317</v>
      </c>
      <c r="AH27">
        <v>0</v>
      </c>
      <c r="AI27">
        <v>0</v>
      </c>
      <c r="AK27">
        <v>1</v>
      </c>
      <c r="AL27">
        <v>0.6</v>
      </c>
      <c r="AM27">
        <v>0.6</v>
      </c>
      <c r="AN27">
        <v>0.6</v>
      </c>
      <c r="BL27">
        <v>23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1</v>
      </c>
      <c r="CC27" s="4">
        <v>0</v>
      </c>
      <c r="CD27" s="4">
        <v>0</v>
      </c>
      <c r="CE27" s="4">
        <v>0</v>
      </c>
    </row>
    <row r="28" spans="1:83" x14ac:dyDescent="0.2">
      <c r="A28" t="s">
        <v>318</v>
      </c>
      <c r="B28" t="s">
        <v>312</v>
      </c>
      <c r="C28" t="s">
        <v>313</v>
      </c>
      <c r="D28" s="6" t="s">
        <v>479</v>
      </c>
      <c r="E28">
        <v>37</v>
      </c>
      <c r="F28">
        <v>75</v>
      </c>
      <c r="G28" t="s">
        <v>557</v>
      </c>
      <c r="H28">
        <v>2017</v>
      </c>
      <c r="I28">
        <v>0</v>
      </c>
      <c r="K28">
        <f t="shared" si="9"/>
        <v>95.833333333333329</v>
      </c>
      <c r="L28">
        <v>1</v>
      </c>
      <c r="M28" t="s">
        <v>72</v>
      </c>
      <c r="N28">
        <v>3</v>
      </c>
      <c r="O28">
        <v>31.5</v>
      </c>
      <c r="P28">
        <v>19</v>
      </c>
      <c r="Q28">
        <v>62</v>
      </c>
      <c r="R28">
        <v>0</v>
      </c>
      <c r="S28">
        <v>142</v>
      </c>
      <c r="T28">
        <v>142</v>
      </c>
      <c r="U28">
        <f t="shared" si="7"/>
        <v>0</v>
      </c>
      <c r="V28">
        <v>1</v>
      </c>
      <c r="W28">
        <v>1</v>
      </c>
      <c r="X28" t="s">
        <v>73</v>
      </c>
      <c r="Y28">
        <v>5</v>
      </c>
      <c r="AA28" s="1">
        <v>1</v>
      </c>
      <c r="AC28" s="1">
        <v>1</v>
      </c>
      <c r="AD28" s="1">
        <v>2</v>
      </c>
      <c r="AE28" s="1">
        <v>1</v>
      </c>
      <c r="AF28" t="s">
        <v>318</v>
      </c>
      <c r="AG28" t="s">
        <v>317</v>
      </c>
      <c r="AH28">
        <v>0</v>
      </c>
      <c r="AI28">
        <v>0</v>
      </c>
      <c r="AK28">
        <v>1</v>
      </c>
      <c r="AL28">
        <v>0.56000000000000005</v>
      </c>
      <c r="AM28">
        <v>0.56000000000000005</v>
      </c>
      <c r="AN28">
        <v>0.56000000000000005</v>
      </c>
      <c r="BL28">
        <v>23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1</v>
      </c>
      <c r="CC28" s="4">
        <v>0</v>
      </c>
      <c r="CD28" s="4">
        <v>0</v>
      </c>
      <c r="CE28" s="4">
        <v>0</v>
      </c>
    </row>
    <row r="29" spans="1:83" x14ac:dyDescent="0.2">
      <c r="A29" t="s">
        <v>325</v>
      </c>
      <c r="B29" t="s">
        <v>326</v>
      </c>
      <c r="C29" t="s">
        <v>283</v>
      </c>
      <c r="D29" s="6">
        <v>49</v>
      </c>
      <c r="E29">
        <v>39</v>
      </c>
      <c r="F29">
        <v>79</v>
      </c>
      <c r="G29" t="s">
        <v>561</v>
      </c>
      <c r="H29">
        <v>2013</v>
      </c>
      <c r="I29">
        <v>0</v>
      </c>
      <c r="K29">
        <f t="shared" si="9"/>
        <v>95.833333333333329</v>
      </c>
      <c r="L29">
        <v>1</v>
      </c>
      <c r="M29" t="s">
        <v>72</v>
      </c>
      <c r="N29">
        <v>3</v>
      </c>
      <c r="O29">
        <v>24.88</v>
      </c>
      <c r="P29">
        <v>18</v>
      </c>
      <c r="Q29">
        <v>56</v>
      </c>
      <c r="R29">
        <v>76</v>
      </c>
      <c r="S29">
        <v>302</v>
      </c>
      <c r="T29">
        <v>378</v>
      </c>
      <c r="U29">
        <f t="shared" si="7"/>
        <v>20.105820105820104</v>
      </c>
      <c r="V29">
        <v>2</v>
      </c>
      <c r="W29">
        <v>2</v>
      </c>
      <c r="X29" t="s">
        <v>73</v>
      </c>
      <c r="Y29">
        <v>5</v>
      </c>
      <c r="AA29" s="1">
        <v>1</v>
      </c>
      <c r="AC29" s="1">
        <v>1</v>
      </c>
      <c r="AD29" s="1">
        <v>2</v>
      </c>
      <c r="AE29" s="1">
        <v>2</v>
      </c>
      <c r="AF29" t="s">
        <v>327</v>
      </c>
      <c r="AG29" t="s">
        <v>328</v>
      </c>
      <c r="AH29">
        <v>0</v>
      </c>
      <c r="AI29">
        <v>0</v>
      </c>
      <c r="AK29">
        <v>1</v>
      </c>
      <c r="AL29">
        <v>0.29299999999999998</v>
      </c>
      <c r="AM29">
        <v>0.29299999999999998</v>
      </c>
      <c r="AN29">
        <v>0.29299999999999998</v>
      </c>
      <c r="BL29">
        <v>32</v>
      </c>
      <c r="BM29" s="4">
        <v>0</v>
      </c>
      <c r="BN29" s="4">
        <v>0</v>
      </c>
      <c r="BO29" s="4">
        <v>0</v>
      </c>
      <c r="BP29" s="4">
        <v>0</v>
      </c>
      <c r="BQ29" s="4">
        <v>1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1</v>
      </c>
      <c r="CC29" s="4">
        <v>1</v>
      </c>
      <c r="CD29" s="4">
        <v>0</v>
      </c>
      <c r="CE29" s="4">
        <v>0</v>
      </c>
    </row>
    <row r="30" spans="1:83" x14ac:dyDescent="0.2">
      <c r="A30" t="s">
        <v>337</v>
      </c>
      <c r="B30" t="s">
        <v>338</v>
      </c>
      <c r="C30" t="s">
        <v>283</v>
      </c>
      <c r="D30" s="6">
        <v>51</v>
      </c>
      <c r="E30">
        <v>41</v>
      </c>
      <c r="F30">
        <v>83</v>
      </c>
      <c r="G30" t="s">
        <v>565</v>
      </c>
      <c r="H30">
        <v>2005</v>
      </c>
      <c r="I30">
        <v>0</v>
      </c>
      <c r="K30">
        <f t="shared" si="9"/>
        <v>95.833333333333329</v>
      </c>
      <c r="L30">
        <v>1</v>
      </c>
      <c r="M30" t="s">
        <v>72</v>
      </c>
      <c r="N30">
        <v>3</v>
      </c>
      <c r="O30">
        <v>20.92</v>
      </c>
      <c r="P30">
        <v>18</v>
      </c>
      <c r="Q30">
        <v>34</v>
      </c>
      <c r="R30">
        <v>172</v>
      </c>
      <c r="S30">
        <v>143</v>
      </c>
      <c r="T30">
        <v>315</v>
      </c>
      <c r="U30">
        <f t="shared" si="7"/>
        <v>54.603174603174601</v>
      </c>
      <c r="V30">
        <v>4</v>
      </c>
      <c r="W30">
        <v>2</v>
      </c>
      <c r="X30" t="s">
        <v>73</v>
      </c>
      <c r="Y30">
        <v>1</v>
      </c>
      <c r="AA30" s="1">
        <v>1</v>
      </c>
      <c r="AC30" s="1">
        <v>1</v>
      </c>
      <c r="AD30" s="1">
        <v>2</v>
      </c>
      <c r="AE30" s="1">
        <v>1</v>
      </c>
      <c r="AF30" t="s">
        <v>83</v>
      </c>
      <c r="AG30" s="7" t="s">
        <v>108</v>
      </c>
      <c r="AH30">
        <v>0</v>
      </c>
      <c r="AI30">
        <v>0</v>
      </c>
      <c r="AK30">
        <v>1</v>
      </c>
      <c r="AL30">
        <v>0.17</v>
      </c>
      <c r="AM30">
        <v>0.17</v>
      </c>
      <c r="AN30">
        <v>0.17</v>
      </c>
      <c r="BL30">
        <v>70</v>
      </c>
      <c r="BM30" s="4">
        <v>0</v>
      </c>
      <c r="BN30" s="4">
        <v>0</v>
      </c>
      <c r="BO30" s="4">
        <v>0</v>
      </c>
      <c r="BP30" s="4">
        <v>0</v>
      </c>
      <c r="BQ30" s="4">
        <v>1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1</v>
      </c>
      <c r="CC30" s="4">
        <v>0</v>
      </c>
      <c r="CD30" s="4">
        <v>0</v>
      </c>
      <c r="CE30" s="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22006-739F-7D4C-848A-F7BA36FC5D51}">
  <dimension ref="A1:CE11"/>
  <sheetViews>
    <sheetView workbookViewId="0">
      <selection sqref="A1:XFD1"/>
    </sheetView>
  </sheetViews>
  <sheetFormatPr baseColWidth="10" defaultRowHeight="16" x14ac:dyDescent="0.2"/>
  <sheetData>
    <row r="1" spans="1:83" x14ac:dyDescent="0.2">
      <c r="A1" s="1" t="s">
        <v>0</v>
      </c>
      <c r="B1" s="1" t="s">
        <v>1</v>
      </c>
      <c r="C1" s="1" t="s">
        <v>2</v>
      </c>
      <c r="D1" s="1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486</v>
      </c>
      <c r="L1" s="1" t="s">
        <v>10</v>
      </c>
      <c r="M1" s="1" t="s">
        <v>11</v>
      </c>
      <c r="N1" s="1" t="s">
        <v>12</v>
      </c>
      <c r="O1" s="2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442</v>
      </c>
      <c r="AM1" s="1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1" t="s">
        <v>61</v>
      </c>
      <c r="BM1" s="12" t="s">
        <v>571</v>
      </c>
      <c r="BN1" s="12" t="s">
        <v>572</v>
      </c>
      <c r="BO1" s="12" t="s">
        <v>573</v>
      </c>
      <c r="BP1" s="12" t="s">
        <v>574</v>
      </c>
      <c r="BQ1" s="12" t="s">
        <v>575</v>
      </c>
      <c r="BR1" s="12" t="s">
        <v>576</v>
      </c>
      <c r="BS1" s="12" t="s">
        <v>577</v>
      </c>
      <c r="BT1" s="12" t="s">
        <v>578</v>
      </c>
      <c r="BU1" s="12" t="s">
        <v>579</v>
      </c>
      <c r="BV1" s="12" t="s">
        <v>580</v>
      </c>
      <c r="BW1" s="12" t="s">
        <v>581</v>
      </c>
      <c r="BX1" s="12" t="s">
        <v>582</v>
      </c>
      <c r="BY1" s="12" t="s">
        <v>583</v>
      </c>
      <c r="BZ1" s="12" t="s">
        <v>584</v>
      </c>
      <c r="CA1" s="12" t="s">
        <v>585</v>
      </c>
      <c r="CB1" s="12" t="s">
        <v>586</v>
      </c>
      <c r="CC1" s="12" t="s">
        <v>587</v>
      </c>
      <c r="CD1" s="12" t="s">
        <v>588</v>
      </c>
      <c r="CE1" s="12" t="s">
        <v>589</v>
      </c>
    </row>
    <row r="2" spans="1:83" x14ac:dyDescent="0.2">
      <c r="B2" t="s">
        <v>109</v>
      </c>
      <c r="C2" t="s">
        <v>110</v>
      </c>
      <c r="D2" s="6">
        <v>11</v>
      </c>
      <c r="E2">
        <v>10</v>
      </c>
      <c r="F2">
        <v>10</v>
      </c>
      <c r="G2" t="s">
        <v>496</v>
      </c>
      <c r="H2">
        <v>2016</v>
      </c>
      <c r="I2">
        <v>1</v>
      </c>
      <c r="K2">
        <v>37.5</v>
      </c>
      <c r="L2">
        <v>1</v>
      </c>
      <c r="M2" t="s">
        <v>65</v>
      </c>
      <c r="N2">
        <v>2</v>
      </c>
      <c r="O2" s="4">
        <v>31.6</v>
      </c>
      <c r="P2">
        <v>20</v>
      </c>
      <c r="Q2">
        <v>44</v>
      </c>
      <c r="R2">
        <v>0</v>
      </c>
      <c r="S2">
        <v>200</v>
      </c>
      <c r="T2">
        <v>200</v>
      </c>
      <c r="U2">
        <v>0</v>
      </c>
      <c r="V2">
        <v>1</v>
      </c>
      <c r="W2">
        <v>1</v>
      </c>
      <c r="X2" t="s">
        <v>66</v>
      </c>
      <c r="Y2">
        <v>7</v>
      </c>
      <c r="AA2">
        <v>4</v>
      </c>
      <c r="AC2">
        <v>4</v>
      </c>
      <c r="AD2">
        <v>3</v>
      </c>
      <c r="AE2">
        <v>2</v>
      </c>
      <c r="AF2" t="s">
        <v>111</v>
      </c>
      <c r="AG2" t="s">
        <v>112</v>
      </c>
      <c r="AH2">
        <v>0</v>
      </c>
      <c r="AI2">
        <v>0</v>
      </c>
      <c r="AJ2">
        <v>0</v>
      </c>
      <c r="AK2">
        <v>15</v>
      </c>
      <c r="AL2">
        <v>0.33963061999999999</v>
      </c>
      <c r="AM2" s="4">
        <v>0.24</v>
      </c>
      <c r="AN2" s="4"/>
      <c r="AO2" s="4"/>
      <c r="AP2" s="4"/>
      <c r="AQ2" s="4"/>
      <c r="AR2" s="4"/>
      <c r="AS2" s="4"/>
      <c r="AT2" s="4">
        <v>0.4</v>
      </c>
      <c r="AU2" s="4">
        <v>0.24</v>
      </c>
      <c r="AV2" s="4">
        <v>0.33</v>
      </c>
      <c r="AW2" s="4">
        <v>0.32</v>
      </c>
      <c r="AX2" s="4">
        <v>0.27</v>
      </c>
      <c r="AY2" s="4">
        <v>0.22</v>
      </c>
      <c r="AZ2" s="4"/>
      <c r="BA2" s="4">
        <v>0.35</v>
      </c>
      <c r="BB2" s="4">
        <v>0.26</v>
      </c>
      <c r="BC2" s="4">
        <v>0.39</v>
      </c>
      <c r="BD2" s="4">
        <v>0.24</v>
      </c>
      <c r="BE2" s="4"/>
      <c r="BF2" s="4">
        <v>0.19</v>
      </c>
      <c r="BG2" s="4"/>
      <c r="BH2" s="4">
        <v>0.35</v>
      </c>
      <c r="BI2" s="4">
        <v>0.04</v>
      </c>
      <c r="BJ2" s="4">
        <v>-0.04</v>
      </c>
      <c r="BK2" s="4">
        <v>-1E-3</v>
      </c>
      <c r="BL2" s="5">
        <v>266</v>
      </c>
      <c r="BM2" s="4">
        <v>0</v>
      </c>
      <c r="BN2" s="4">
        <v>0</v>
      </c>
      <c r="BO2" s="4">
        <v>0</v>
      </c>
      <c r="BP2" s="4">
        <v>0</v>
      </c>
      <c r="BQ2" s="4">
        <v>0</v>
      </c>
      <c r="BR2" s="4">
        <v>0</v>
      </c>
      <c r="BS2" s="4">
        <v>0</v>
      </c>
      <c r="BT2" s="4">
        <v>0</v>
      </c>
      <c r="BU2" s="4">
        <v>0</v>
      </c>
      <c r="BV2" s="4">
        <v>1</v>
      </c>
      <c r="BW2" s="4">
        <v>0</v>
      </c>
      <c r="BX2" s="4">
        <v>0</v>
      </c>
      <c r="BY2" s="4">
        <v>0</v>
      </c>
      <c r="BZ2" s="4">
        <v>0</v>
      </c>
      <c r="CA2" s="4">
        <v>1</v>
      </c>
      <c r="CB2" s="4">
        <v>0</v>
      </c>
      <c r="CC2" s="4">
        <v>1</v>
      </c>
      <c r="CD2" s="4">
        <v>0</v>
      </c>
      <c r="CE2" s="4">
        <v>0</v>
      </c>
    </row>
    <row r="3" spans="1:83" x14ac:dyDescent="0.2">
      <c r="A3" t="s">
        <v>113</v>
      </c>
      <c r="B3" t="s">
        <v>114</v>
      </c>
      <c r="C3" t="s">
        <v>115</v>
      </c>
      <c r="D3" s="6">
        <v>13</v>
      </c>
      <c r="E3">
        <v>11</v>
      </c>
      <c r="F3">
        <v>11</v>
      </c>
      <c r="G3" t="s">
        <v>497</v>
      </c>
      <c r="H3">
        <v>2012</v>
      </c>
      <c r="I3">
        <v>1</v>
      </c>
      <c r="K3">
        <v>20.833333333333343</v>
      </c>
      <c r="L3">
        <v>1</v>
      </c>
      <c r="M3" t="s">
        <v>116</v>
      </c>
      <c r="N3">
        <v>4</v>
      </c>
      <c r="O3" s="4">
        <v>23.99</v>
      </c>
      <c r="P3">
        <v>19</v>
      </c>
      <c r="Q3">
        <v>40</v>
      </c>
      <c r="R3">
        <v>8</v>
      </c>
      <c r="S3">
        <v>174</v>
      </c>
      <c r="T3">
        <v>182</v>
      </c>
      <c r="U3">
        <v>4.395604395604396</v>
      </c>
      <c r="V3">
        <v>1</v>
      </c>
      <c r="W3">
        <v>2</v>
      </c>
      <c r="X3" t="s">
        <v>66</v>
      </c>
      <c r="Y3">
        <v>7</v>
      </c>
      <c r="AA3">
        <v>4</v>
      </c>
      <c r="AC3">
        <v>2</v>
      </c>
      <c r="AD3">
        <v>3</v>
      </c>
      <c r="AE3">
        <v>2</v>
      </c>
      <c r="AF3" t="s">
        <v>117</v>
      </c>
      <c r="AG3" t="s">
        <v>118</v>
      </c>
      <c r="AH3">
        <v>0</v>
      </c>
      <c r="AI3">
        <v>1</v>
      </c>
      <c r="AJ3">
        <v>0</v>
      </c>
      <c r="AK3">
        <v>18</v>
      </c>
      <c r="AL3">
        <v>0.19360508000000001</v>
      </c>
      <c r="AM3" s="4">
        <v>0.13</v>
      </c>
      <c r="AN3" s="4">
        <v>0.18</v>
      </c>
      <c r="AO3" s="4"/>
      <c r="AP3" s="4"/>
      <c r="AQ3" s="4"/>
      <c r="AR3" s="4"/>
      <c r="AS3" s="4"/>
      <c r="AT3" s="4">
        <v>0.19</v>
      </c>
      <c r="AU3" s="4">
        <v>0.04</v>
      </c>
      <c r="AV3" s="4">
        <v>0.24</v>
      </c>
      <c r="AW3" s="4">
        <v>0.25</v>
      </c>
      <c r="AX3" s="4">
        <v>0.14000000000000001</v>
      </c>
      <c r="AY3" s="4">
        <v>0.11</v>
      </c>
      <c r="AZ3" s="4">
        <v>0.18</v>
      </c>
      <c r="BA3" s="4">
        <v>0.14000000000000001</v>
      </c>
      <c r="BB3" s="4">
        <v>0.09</v>
      </c>
      <c r="BC3" s="4">
        <v>0.15</v>
      </c>
      <c r="BD3" s="4">
        <v>0.16</v>
      </c>
      <c r="BE3" s="4">
        <v>0.02</v>
      </c>
      <c r="BF3" s="4">
        <v>0.22</v>
      </c>
      <c r="BG3" s="4">
        <v>0.15</v>
      </c>
      <c r="BH3" s="4">
        <v>0.15</v>
      </c>
      <c r="BI3" s="4">
        <v>0.16</v>
      </c>
      <c r="BJ3" s="4">
        <v>-0.01</v>
      </c>
      <c r="BK3" s="4">
        <v>0.04</v>
      </c>
      <c r="BL3" s="5">
        <v>70</v>
      </c>
      <c r="BM3" s="4">
        <v>0</v>
      </c>
      <c r="BN3" s="4">
        <v>0</v>
      </c>
      <c r="BO3" s="4">
        <v>0</v>
      </c>
      <c r="BP3" s="4">
        <v>0</v>
      </c>
      <c r="BQ3" s="4">
        <v>1</v>
      </c>
      <c r="BR3" s="4">
        <v>0</v>
      </c>
      <c r="BS3" s="4">
        <v>0</v>
      </c>
      <c r="BT3" s="4">
        <v>0</v>
      </c>
      <c r="BU3" s="4">
        <v>0</v>
      </c>
      <c r="BV3" s="4">
        <v>1</v>
      </c>
      <c r="BW3" s="4">
        <v>0</v>
      </c>
      <c r="BX3" s="4">
        <v>0</v>
      </c>
      <c r="BY3" s="4">
        <v>0</v>
      </c>
      <c r="BZ3" s="4">
        <v>0</v>
      </c>
      <c r="CA3" s="4">
        <v>0</v>
      </c>
      <c r="CB3" s="4">
        <v>0</v>
      </c>
      <c r="CC3" s="4">
        <v>1</v>
      </c>
      <c r="CD3" s="4">
        <v>0</v>
      </c>
      <c r="CE3" s="4">
        <v>0</v>
      </c>
    </row>
    <row r="4" spans="1:83" x14ac:dyDescent="0.2">
      <c r="A4" t="s">
        <v>219</v>
      </c>
      <c r="B4" t="s">
        <v>220</v>
      </c>
      <c r="C4" t="s">
        <v>221</v>
      </c>
      <c r="D4" s="6" t="s">
        <v>460</v>
      </c>
      <c r="E4">
        <v>22</v>
      </c>
      <c r="F4">
        <v>41</v>
      </c>
      <c r="G4" t="s">
        <v>525</v>
      </c>
      <c r="H4">
        <v>2018</v>
      </c>
      <c r="I4">
        <v>1</v>
      </c>
      <c r="K4">
        <v>95.833333333333329</v>
      </c>
      <c r="L4">
        <v>1</v>
      </c>
      <c r="M4" t="s">
        <v>87</v>
      </c>
      <c r="N4">
        <v>1</v>
      </c>
      <c r="O4" s="4">
        <v>34.700000000000003</v>
      </c>
      <c r="P4">
        <v>21</v>
      </c>
      <c r="Q4">
        <v>59</v>
      </c>
      <c r="R4">
        <v>0</v>
      </c>
      <c r="S4">
        <v>123</v>
      </c>
      <c r="T4">
        <v>246</v>
      </c>
      <c r="U4">
        <v>0</v>
      </c>
      <c r="V4">
        <v>1</v>
      </c>
      <c r="W4">
        <v>1</v>
      </c>
      <c r="X4" t="s">
        <v>66</v>
      </c>
      <c r="Y4">
        <v>7</v>
      </c>
      <c r="Z4">
        <v>4</v>
      </c>
      <c r="AA4">
        <v>4</v>
      </c>
      <c r="AC4">
        <v>5</v>
      </c>
      <c r="AD4">
        <v>3</v>
      </c>
      <c r="AE4">
        <v>2</v>
      </c>
      <c r="AF4" t="s">
        <v>223</v>
      </c>
      <c r="AG4" t="s">
        <v>224</v>
      </c>
      <c r="AH4">
        <v>0</v>
      </c>
      <c r="AI4">
        <v>1</v>
      </c>
      <c r="AJ4">
        <v>0</v>
      </c>
      <c r="AK4">
        <v>1</v>
      </c>
      <c r="AL4">
        <v>0.11</v>
      </c>
      <c r="AM4" s="4">
        <v>0.11</v>
      </c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>
        <v>0.11</v>
      </c>
      <c r="BG4" s="4"/>
      <c r="BH4" s="4"/>
      <c r="BI4" s="4"/>
      <c r="BJ4" s="4"/>
      <c r="BK4" s="4"/>
      <c r="BL4" s="5">
        <v>7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1</v>
      </c>
      <c r="BW4" s="4">
        <v>0</v>
      </c>
      <c r="BX4" s="4">
        <v>0</v>
      </c>
      <c r="BY4" s="4">
        <v>0</v>
      </c>
      <c r="BZ4" s="4">
        <v>1</v>
      </c>
      <c r="CA4" s="4">
        <v>0</v>
      </c>
      <c r="CB4" s="4">
        <v>0</v>
      </c>
      <c r="CC4" s="4">
        <v>1</v>
      </c>
      <c r="CD4" s="4">
        <v>0</v>
      </c>
      <c r="CE4" s="4">
        <v>0</v>
      </c>
    </row>
    <row r="5" spans="1:83" x14ac:dyDescent="0.2">
      <c r="A5" t="s">
        <v>225</v>
      </c>
      <c r="B5" t="s">
        <v>220</v>
      </c>
      <c r="C5" t="s">
        <v>221</v>
      </c>
      <c r="D5" s="6" t="s">
        <v>461</v>
      </c>
      <c r="E5">
        <v>22</v>
      </c>
      <c r="F5">
        <v>42</v>
      </c>
      <c r="G5" t="s">
        <v>526</v>
      </c>
      <c r="H5">
        <v>2018</v>
      </c>
      <c r="I5">
        <v>1</v>
      </c>
      <c r="K5">
        <v>95.833333333333329</v>
      </c>
      <c r="L5">
        <v>1</v>
      </c>
      <c r="M5" t="s">
        <v>87</v>
      </c>
      <c r="N5">
        <v>1</v>
      </c>
      <c r="O5" s="4">
        <v>34.700000000000003</v>
      </c>
      <c r="P5">
        <v>21</v>
      </c>
      <c r="Q5">
        <v>59</v>
      </c>
      <c r="R5">
        <v>0</v>
      </c>
      <c r="S5">
        <v>123</v>
      </c>
      <c r="T5">
        <v>246</v>
      </c>
      <c r="U5">
        <v>0</v>
      </c>
      <c r="V5">
        <v>1</v>
      </c>
      <c r="W5">
        <v>1</v>
      </c>
      <c r="X5" t="s">
        <v>66</v>
      </c>
      <c r="Y5">
        <v>7</v>
      </c>
      <c r="Z5">
        <v>4</v>
      </c>
      <c r="AA5">
        <v>4</v>
      </c>
      <c r="AC5">
        <v>5</v>
      </c>
      <c r="AD5">
        <v>3</v>
      </c>
      <c r="AE5">
        <v>2</v>
      </c>
      <c r="AF5" t="s">
        <v>223</v>
      </c>
      <c r="AG5" t="s">
        <v>224</v>
      </c>
      <c r="AH5">
        <v>0</v>
      </c>
      <c r="AI5">
        <v>1</v>
      </c>
      <c r="AJ5">
        <v>0</v>
      </c>
      <c r="AK5">
        <v>1</v>
      </c>
      <c r="AL5">
        <v>0.17</v>
      </c>
      <c r="AM5" s="4">
        <v>0.17</v>
      </c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>
        <v>0.17</v>
      </c>
      <c r="BG5" s="4"/>
      <c r="BH5" s="4"/>
      <c r="BI5" s="4"/>
      <c r="BJ5" s="4"/>
      <c r="BK5" s="4"/>
      <c r="BL5" s="5">
        <v>7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1</v>
      </c>
      <c r="BW5" s="4">
        <v>0</v>
      </c>
      <c r="BX5" s="4">
        <v>0</v>
      </c>
      <c r="BY5" s="4">
        <v>0</v>
      </c>
      <c r="BZ5" s="4">
        <v>1</v>
      </c>
      <c r="CA5" s="4">
        <v>0</v>
      </c>
      <c r="CB5" s="4">
        <v>0</v>
      </c>
      <c r="CC5" s="4">
        <v>1</v>
      </c>
      <c r="CD5" s="4">
        <v>0</v>
      </c>
      <c r="CE5" s="4">
        <v>0</v>
      </c>
    </row>
    <row r="6" spans="1:83" x14ac:dyDescent="0.2">
      <c r="A6" t="s">
        <v>227</v>
      </c>
      <c r="B6" t="s">
        <v>220</v>
      </c>
      <c r="C6" t="s">
        <v>221</v>
      </c>
      <c r="D6" s="6" t="s">
        <v>462</v>
      </c>
      <c r="E6">
        <v>22</v>
      </c>
      <c r="F6">
        <v>43</v>
      </c>
      <c r="G6" t="s">
        <v>527</v>
      </c>
      <c r="H6">
        <v>2018</v>
      </c>
      <c r="I6">
        <v>1</v>
      </c>
      <c r="K6">
        <v>95.833333333333329</v>
      </c>
      <c r="L6">
        <v>1</v>
      </c>
      <c r="M6" t="s">
        <v>87</v>
      </c>
      <c r="N6">
        <v>1</v>
      </c>
      <c r="O6" s="4">
        <v>34.700000000000003</v>
      </c>
      <c r="P6">
        <v>21</v>
      </c>
      <c r="Q6">
        <v>59</v>
      </c>
      <c r="R6">
        <v>0</v>
      </c>
      <c r="S6">
        <v>123</v>
      </c>
      <c r="T6">
        <v>246</v>
      </c>
      <c r="U6">
        <v>0</v>
      </c>
      <c r="V6">
        <v>1</v>
      </c>
      <c r="W6">
        <v>1</v>
      </c>
      <c r="X6" t="s">
        <v>66</v>
      </c>
      <c r="Y6">
        <v>7</v>
      </c>
      <c r="Z6">
        <v>4</v>
      </c>
      <c r="AA6">
        <v>4</v>
      </c>
      <c r="AC6">
        <v>5</v>
      </c>
      <c r="AD6">
        <v>3</v>
      </c>
      <c r="AE6">
        <v>2</v>
      </c>
      <c r="AF6" t="s">
        <v>223</v>
      </c>
      <c r="AG6" t="s">
        <v>224</v>
      </c>
      <c r="AH6">
        <v>0</v>
      </c>
      <c r="AI6">
        <v>1</v>
      </c>
      <c r="AJ6">
        <v>0</v>
      </c>
      <c r="AK6">
        <v>1</v>
      </c>
      <c r="AL6">
        <v>7.0000000000000007E-2</v>
      </c>
      <c r="AM6" s="4">
        <v>7.0000000000000007E-2</v>
      </c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>
        <v>7.0000000000000007E-2</v>
      </c>
      <c r="BG6" s="4"/>
      <c r="BH6" s="4"/>
      <c r="BI6" s="4"/>
      <c r="BJ6" s="4"/>
      <c r="BK6" s="4"/>
      <c r="BL6" s="5">
        <v>7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1</v>
      </c>
      <c r="BW6" s="4">
        <v>0</v>
      </c>
      <c r="BX6" s="4">
        <v>0</v>
      </c>
      <c r="BY6" s="4">
        <v>0</v>
      </c>
      <c r="BZ6" s="4">
        <v>1</v>
      </c>
      <c r="CA6" s="4">
        <v>0</v>
      </c>
      <c r="CB6" s="4">
        <v>0</v>
      </c>
      <c r="CC6" s="4">
        <v>1</v>
      </c>
      <c r="CD6" s="4">
        <v>0</v>
      </c>
      <c r="CE6" s="4">
        <v>0</v>
      </c>
    </row>
    <row r="7" spans="1:83" x14ac:dyDescent="0.2">
      <c r="A7" t="s">
        <v>229</v>
      </c>
      <c r="B7" t="s">
        <v>220</v>
      </c>
      <c r="C7" t="s">
        <v>221</v>
      </c>
      <c r="D7" s="6" t="s">
        <v>379</v>
      </c>
      <c r="E7">
        <v>22</v>
      </c>
      <c r="F7">
        <v>44</v>
      </c>
      <c r="G7" t="s">
        <v>528</v>
      </c>
      <c r="H7">
        <v>2018</v>
      </c>
      <c r="I7">
        <v>1</v>
      </c>
      <c r="K7">
        <v>95.833333333333329</v>
      </c>
      <c r="L7">
        <v>1</v>
      </c>
      <c r="M7" t="s">
        <v>87</v>
      </c>
      <c r="N7">
        <v>1</v>
      </c>
      <c r="O7" s="4">
        <v>34.700000000000003</v>
      </c>
      <c r="P7">
        <v>21</v>
      </c>
      <c r="Q7">
        <v>59</v>
      </c>
      <c r="R7">
        <v>0</v>
      </c>
      <c r="S7">
        <v>123</v>
      </c>
      <c r="T7">
        <v>246</v>
      </c>
      <c r="U7">
        <v>0</v>
      </c>
      <c r="V7">
        <v>1</v>
      </c>
      <c r="W7">
        <v>1</v>
      </c>
      <c r="X7" t="s">
        <v>66</v>
      </c>
      <c r="Y7">
        <v>7</v>
      </c>
      <c r="Z7">
        <v>4</v>
      </c>
      <c r="AA7">
        <v>4</v>
      </c>
      <c r="AC7">
        <v>5</v>
      </c>
      <c r="AD7">
        <v>3</v>
      </c>
      <c r="AE7">
        <v>2</v>
      </c>
      <c r="AF7" t="s">
        <v>223</v>
      </c>
      <c r="AG7" t="s">
        <v>224</v>
      </c>
      <c r="AH7">
        <v>1</v>
      </c>
      <c r="AI7">
        <v>1</v>
      </c>
      <c r="AJ7">
        <v>0</v>
      </c>
      <c r="AK7">
        <v>1</v>
      </c>
      <c r="AL7">
        <v>0.24</v>
      </c>
      <c r="AM7" s="4">
        <v>0.24</v>
      </c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>
        <v>0.24</v>
      </c>
      <c r="BG7" s="4"/>
      <c r="BH7" s="4"/>
      <c r="BI7" s="4"/>
      <c r="BJ7" s="4"/>
      <c r="BK7" s="4"/>
      <c r="BL7" s="5">
        <v>7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1</v>
      </c>
      <c r="BW7" s="4">
        <v>0</v>
      </c>
      <c r="BX7" s="4">
        <v>0</v>
      </c>
      <c r="BY7" s="4">
        <v>0</v>
      </c>
      <c r="BZ7" s="4">
        <v>1</v>
      </c>
      <c r="CA7" s="4">
        <v>0</v>
      </c>
      <c r="CB7" s="4">
        <v>0</v>
      </c>
      <c r="CC7" s="4">
        <v>1</v>
      </c>
      <c r="CD7" s="4">
        <v>0</v>
      </c>
      <c r="CE7" s="4">
        <v>0</v>
      </c>
    </row>
    <row r="8" spans="1:83" x14ac:dyDescent="0.2">
      <c r="A8" t="s">
        <v>231</v>
      </c>
      <c r="B8" t="s">
        <v>220</v>
      </c>
      <c r="C8" t="s">
        <v>221</v>
      </c>
      <c r="D8" s="6" t="s">
        <v>463</v>
      </c>
      <c r="E8">
        <v>22</v>
      </c>
      <c r="F8">
        <v>45</v>
      </c>
      <c r="G8" t="s">
        <v>529</v>
      </c>
      <c r="H8">
        <v>2018</v>
      </c>
      <c r="I8">
        <v>1</v>
      </c>
      <c r="K8">
        <v>95.833333333333329</v>
      </c>
      <c r="L8">
        <v>1</v>
      </c>
      <c r="M8" t="s">
        <v>87</v>
      </c>
      <c r="N8">
        <v>1</v>
      </c>
      <c r="O8" s="4">
        <v>34.700000000000003</v>
      </c>
      <c r="P8">
        <v>21</v>
      </c>
      <c r="Q8">
        <v>59</v>
      </c>
      <c r="R8">
        <v>0</v>
      </c>
      <c r="S8">
        <v>123</v>
      </c>
      <c r="T8">
        <v>246</v>
      </c>
      <c r="U8">
        <v>0</v>
      </c>
      <c r="V8">
        <v>1</v>
      </c>
      <c r="W8">
        <v>1</v>
      </c>
      <c r="X8" t="s">
        <v>66</v>
      </c>
      <c r="Y8">
        <v>7</v>
      </c>
      <c r="Z8">
        <v>4</v>
      </c>
      <c r="AA8">
        <v>4</v>
      </c>
      <c r="AC8">
        <v>5</v>
      </c>
      <c r="AD8">
        <v>3</v>
      </c>
      <c r="AE8">
        <v>2</v>
      </c>
      <c r="AF8" t="s">
        <v>223</v>
      </c>
      <c r="AG8" t="s">
        <v>224</v>
      </c>
      <c r="AH8">
        <v>1</v>
      </c>
      <c r="AI8">
        <v>1</v>
      </c>
      <c r="AJ8">
        <v>0</v>
      </c>
      <c r="AK8">
        <v>1</v>
      </c>
      <c r="AL8">
        <v>0.3</v>
      </c>
      <c r="AM8" s="4">
        <v>0.3</v>
      </c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>
        <v>0.3</v>
      </c>
      <c r="BG8" s="4"/>
      <c r="BH8" s="4"/>
      <c r="BI8" s="4"/>
      <c r="BJ8" s="4"/>
      <c r="BK8" s="4"/>
      <c r="BL8" s="5">
        <v>7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1</v>
      </c>
      <c r="BW8" s="4">
        <v>0</v>
      </c>
      <c r="BX8" s="4">
        <v>0</v>
      </c>
      <c r="BY8" s="4">
        <v>0</v>
      </c>
      <c r="BZ8" s="4">
        <v>1</v>
      </c>
      <c r="CA8" s="4">
        <v>0</v>
      </c>
      <c r="CB8" s="4">
        <v>0</v>
      </c>
      <c r="CC8" s="4">
        <v>1</v>
      </c>
      <c r="CD8" s="4">
        <v>0</v>
      </c>
      <c r="CE8" s="4">
        <v>0</v>
      </c>
    </row>
    <row r="9" spans="1:83" x14ac:dyDescent="0.2">
      <c r="A9" t="s">
        <v>274</v>
      </c>
      <c r="B9" t="s">
        <v>275</v>
      </c>
      <c r="C9" t="s">
        <v>276</v>
      </c>
      <c r="D9" s="6">
        <v>39</v>
      </c>
      <c r="E9">
        <v>30</v>
      </c>
      <c r="F9">
        <v>63</v>
      </c>
      <c r="G9" t="s">
        <v>545</v>
      </c>
      <c r="H9">
        <v>2002</v>
      </c>
      <c r="I9">
        <v>0</v>
      </c>
      <c r="K9">
        <v>37.5</v>
      </c>
      <c r="L9">
        <v>1</v>
      </c>
      <c r="M9" t="s">
        <v>72</v>
      </c>
      <c r="N9">
        <v>3</v>
      </c>
      <c r="O9">
        <v>47.2</v>
      </c>
      <c r="P9">
        <v>22</v>
      </c>
      <c r="Q9">
        <v>87</v>
      </c>
      <c r="R9">
        <v>59</v>
      </c>
      <c r="S9">
        <v>78</v>
      </c>
      <c r="T9">
        <v>137</v>
      </c>
      <c r="U9">
        <v>43.065693430656928</v>
      </c>
      <c r="V9">
        <v>2</v>
      </c>
      <c r="W9">
        <v>1</v>
      </c>
      <c r="X9" t="s">
        <v>73</v>
      </c>
      <c r="Y9">
        <v>1</v>
      </c>
      <c r="AA9">
        <v>4</v>
      </c>
      <c r="AC9">
        <v>4</v>
      </c>
      <c r="AD9">
        <v>3</v>
      </c>
      <c r="AE9">
        <v>2</v>
      </c>
      <c r="AF9" t="s">
        <v>277</v>
      </c>
      <c r="AG9" t="s">
        <v>118</v>
      </c>
      <c r="AH9">
        <v>0</v>
      </c>
      <c r="AI9">
        <v>0</v>
      </c>
      <c r="AJ9">
        <v>0</v>
      </c>
      <c r="AK9">
        <v>15</v>
      </c>
      <c r="AL9">
        <v>0.39019359999999997</v>
      </c>
      <c r="AM9">
        <v>0.27266666666666667</v>
      </c>
      <c r="AT9">
        <v>0.33</v>
      </c>
      <c r="AU9">
        <v>0.31</v>
      </c>
      <c r="AV9">
        <v>0.23</v>
      </c>
      <c r="AW9">
        <v>0.38</v>
      </c>
      <c r="AX9">
        <v>0.36</v>
      </c>
      <c r="AY9">
        <v>0.46</v>
      </c>
      <c r="BA9">
        <v>0.19</v>
      </c>
      <c r="BB9">
        <v>0.08</v>
      </c>
      <c r="BC9">
        <v>0.02</v>
      </c>
      <c r="BD9">
        <v>0.34</v>
      </c>
      <c r="BF9">
        <v>0.46</v>
      </c>
      <c r="BH9">
        <v>0.49</v>
      </c>
      <c r="BI9">
        <v>0.1</v>
      </c>
      <c r="BJ9">
        <v>0.21</v>
      </c>
      <c r="BK9">
        <v>0.13</v>
      </c>
      <c r="BL9" s="6" t="s">
        <v>278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1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1</v>
      </c>
      <c r="CC9" s="4">
        <v>1</v>
      </c>
      <c r="CD9" s="4">
        <v>0</v>
      </c>
      <c r="CE9" s="4">
        <v>0</v>
      </c>
    </row>
    <row r="10" spans="1:83" x14ac:dyDescent="0.2">
      <c r="A10" t="s">
        <v>274</v>
      </c>
      <c r="B10" t="s">
        <v>282</v>
      </c>
      <c r="C10" t="s">
        <v>283</v>
      </c>
      <c r="D10" s="6" t="s">
        <v>474</v>
      </c>
      <c r="E10">
        <v>32</v>
      </c>
      <c r="F10">
        <v>65</v>
      </c>
      <c r="G10" t="s">
        <v>547</v>
      </c>
      <c r="H10">
        <v>1994</v>
      </c>
      <c r="I10">
        <v>0</v>
      </c>
      <c r="K10">
        <v>37.5</v>
      </c>
      <c r="L10">
        <v>1</v>
      </c>
      <c r="M10" t="s">
        <v>72</v>
      </c>
      <c r="N10">
        <v>3</v>
      </c>
      <c r="O10">
        <v>19.97</v>
      </c>
      <c r="P10">
        <v>17</v>
      </c>
      <c r="Q10">
        <v>23</v>
      </c>
      <c r="R10">
        <v>61</v>
      </c>
      <c r="S10">
        <v>157</v>
      </c>
      <c r="T10">
        <v>218</v>
      </c>
      <c r="U10">
        <v>27.981651376146786</v>
      </c>
      <c r="V10">
        <v>2</v>
      </c>
      <c r="W10">
        <v>2</v>
      </c>
      <c r="X10" t="s">
        <v>73</v>
      </c>
      <c r="Y10">
        <v>1</v>
      </c>
      <c r="AA10">
        <v>4</v>
      </c>
      <c r="AC10">
        <v>4</v>
      </c>
      <c r="AD10">
        <v>3</v>
      </c>
      <c r="AE10">
        <v>2</v>
      </c>
      <c r="AF10" t="s">
        <v>284</v>
      </c>
      <c r="AG10" t="s">
        <v>118</v>
      </c>
      <c r="AH10">
        <v>0</v>
      </c>
      <c r="AI10">
        <v>0</v>
      </c>
      <c r="AJ10">
        <v>0</v>
      </c>
      <c r="AK10">
        <v>15</v>
      </c>
      <c r="AL10">
        <v>0.50562985000000005</v>
      </c>
      <c r="AM10">
        <v>0.35333333333333339</v>
      </c>
      <c r="AT10">
        <v>0.45</v>
      </c>
      <c r="AU10">
        <v>0.4</v>
      </c>
      <c r="AV10">
        <v>0.51</v>
      </c>
      <c r="AW10">
        <v>0.35</v>
      </c>
      <c r="AX10">
        <v>0.46</v>
      </c>
      <c r="AY10">
        <v>0.48</v>
      </c>
      <c r="BA10">
        <v>0.44</v>
      </c>
      <c r="BB10">
        <v>0.31</v>
      </c>
      <c r="BC10">
        <v>0.35</v>
      </c>
      <c r="BD10">
        <v>0.32</v>
      </c>
      <c r="BF10">
        <v>0.47</v>
      </c>
      <c r="BH10">
        <v>0.4</v>
      </c>
      <c r="BI10">
        <v>0.17</v>
      </c>
      <c r="BJ10">
        <v>0.08</v>
      </c>
      <c r="BK10">
        <v>0.11</v>
      </c>
      <c r="BL10" s="6" t="s">
        <v>285</v>
      </c>
      <c r="BM10" s="4">
        <v>0</v>
      </c>
      <c r="BN10" s="4">
        <v>0</v>
      </c>
      <c r="BO10" s="4">
        <v>0</v>
      </c>
      <c r="BP10" s="4">
        <v>0</v>
      </c>
      <c r="BQ10" s="4">
        <v>1</v>
      </c>
      <c r="BR10" s="4">
        <v>0</v>
      </c>
      <c r="BS10" s="4">
        <v>0</v>
      </c>
      <c r="BT10" s="4">
        <v>0</v>
      </c>
      <c r="BU10" s="4">
        <v>0</v>
      </c>
      <c r="BV10" s="4">
        <v>1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1</v>
      </c>
      <c r="CC10" s="4">
        <v>1</v>
      </c>
      <c r="CD10" s="4">
        <v>0</v>
      </c>
      <c r="CE10" s="4">
        <v>0</v>
      </c>
    </row>
    <row r="11" spans="1:83" x14ac:dyDescent="0.2">
      <c r="A11" t="s">
        <v>298</v>
      </c>
      <c r="B11" t="s">
        <v>299</v>
      </c>
      <c r="C11" t="s">
        <v>300</v>
      </c>
      <c r="D11" s="6">
        <v>43</v>
      </c>
      <c r="E11">
        <v>34</v>
      </c>
      <c r="F11">
        <v>70</v>
      </c>
      <c r="G11" t="s">
        <v>552</v>
      </c>
      <c r="H11">
        <v>2018</v>
      </c>
      <c r="I11">
        <v>1</v>
      </c>
      <c r="K11">
        <v>29.166666666666657</v>
      </c>
      <c r="L11">
        <v>1</v>
      </c>
      <c r="M11" t="s">
        <v>65</v>
      </c>
      <c r="N11">
        <v>2</v>
      </c>
      <c r="O11">
        <v>37.79</v>
      </c>
      <c r="R11">
        <v>48</v>
      </c>
      <c r="S11">
        <v>45</v>
      </c>
      <c r="T11">
        <v>93</v>
      </c>
      <c r="U11">
        <v>51.612903225806448</v>
      </c>
      <c r="V11">
        <v>4</v>
      </c>
      <c r="W11">
        <v>2</v>
      </c>
      <c r="X11" t="s">
        <v>66</v>
      </c>
      <c r="Y11">
        <v>7</v>
      </c>
      <c r="AA11">
        <v>5</v>
      </c>
      <c r="AC11">
        <v>5</v>
      </c>
      <c r="AD11">
        <v>3</v>
      </c>
      <c r="AE11">
        <v>2</v>
      </c>
      <c r="AF11" t="s">
        <v>223</v>
      </c>
      <c r="AG11" t="s">
        <v>112</v>
      </c>
      <c r="AH11">
        <v>0</v>
      </c>
      <c r="AI11">
        <v>0</v>
      </c>
      <c r="AJ11">
        <v>0</v>
      </c>
      <c r="AK11">
        <v>16</v>
      </c>
      <c r="AL11">
        <v>0.15249324</v>
      </c>
      <c r="AM11">
        <v>0.10631250000000002</v>
      </c>
      <c r="AN11">
        <v>0.54</v>
      </c>
      <c r="AT11">
        <v>0.48</v>
      </c>
      <c r="AU11">
        <v>0.13</v>
      </c>
      <c r="AV11">
        <v>0.28000000000000003</v>
      </c>
      <c r="AW11">
        <v>-0.41</v>
      </c>
      <c r="AX11">
        <v>-0.37</v>
      </c>
      <c r="AY11">
        <v>-0.05</v>
      </c>
      <c r="BA11">
        <v>0.52</v>
      </c>
      <c r="BB11">
        <v>0.47</v>
      </c>
      <c r="BC11">
        <v>-0.21</v>
      </c>
      <c r="BD11">
        <v>0.24</v>
      </c>
      <c r="BF11">
        <v>-0.1</v>
      </c>
      <c r="BG11">
        <v>0.68</v>
      </c>
      <c r="BH11">
        <v>2E-3</v>
      </c>
      <c r="BI11">
        <v>0.48</v>
      </c>
      <c r="BJ11">
        <v>-0.45</v>
      </c>
      <c r="BK11">
        <v>8.9999999999999993E-3</v>
      </c>
      <c r="BL11" s="6" t="s">
        <v>301</v>
      </c>
      <c r="BM11" s="4">
        <v>0</v>
      </c>
      <c r="BN11" s="4">
        <v>0</v>
      </c>
      <c r="BO11" s="4">
        <v>1</v>
      </c>
      <c r="BP11" s="4">
        <v>0</v>
      </c>
      <c r="BQ11" s="4">
        <v>1</v>
      </c>
      <c r="BR11" s="4">
        <v>0</v>
      </c>
      <c r="BS11" s="4">
        <v>0</v>
      </c>
      <c r="BT11" s="4">
        <v>0</v>
      </c>
      <c r="BU11" s="4">
        <v>0</v>
      </c>
      <c r="BV11" s="4">
        <v>1</v>
      </c>
      <c r="BW11" s="4">
        <v>0</v>
      </c>
      <c r="BX11" s="4">
        <v>0</v>
      </c>
      <c r="BY11" s="4">
        <v>0</v>
      </c>
      <c r="BZ11" s="4">
        <v>0</v>
      </c>
      <c r="CA11" s="4">
        <v>1</v>
      </c>
      <c r="CB11" s="4">
        <v>0</v>
      </c>
      <c r="CC11" s="4">
        <v>1</v>
      </c>
      <c r="CD11" s="4">
        <v>0</v>
      </c>
      <c r="CE11" s="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AE6F-D4F7-8044-B6FB-4714CC1CB0B1}">
  <dimension ref="A1:CE13"/>
  <sheetViews>
    <sheetView topLeftCell="AI1" workbookViewId="0">
      <selection sqref="A1:XFD1"/>
    </sheetView>
  </sheetViews>
  <sheetFormatPr baseColWidth="10" defaultRowHeight="16" x14ac:dyDescent="0.2"/>
  <sheetData>
    <row r="1" spans="1:83" x14ac:dyDescent="0.2">
      <c r="A1" s="1" t="s">
        <v>0</v>
      </c>
      <c r="B1" s="1" t="s">
        <v>1</v>
      </c>
      <c r="C1" s="1" t="s">
        <v>2</v>
      </c>
      <c r="D1" s="1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486</v>
      </c>
      <c r="L1" s="1" t="s">
        <v>10</v>
      </c>
      <c r="M1" s="1" t="s">
        <v>11</v>
      </c>
      <c r="N1" s="1" t="s">
        <v>12</v>
      </c>
      <c r="O1" s="2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442</v>
      </c>
      <c r="AM1" s="1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1" t="s">
        <v>61</v>
      </c>
      <c r="BM1" s="12" t="s">
        <v>571</v>
      </c>
      <c r="BN1" s="12" t="s">
        <v>572</v>
      </c>
      <c r="BO1" s="12" t="s">
        <v>573</v>
      </c>
      <c r="BP1" s="12" t="s">
        <v>574</v>
      </c>
      <c r="BQ1" s="12" t="s">
        <v>575</v>
      </c>
      <c r="BR1" s="12" t="s">
        <v>576</v>
      </c>
      <c r="BS1" s="12" t="s">
        <v>577</v>
      </c>
      <c r="BT1" s="12" t="s">
        <v>578</v>
      </c>
      <c r="BU1" s="12" t="s">
        <v>579</v>
      </c>
      <c r="BV1" s="12" t="s">
        <v>580</v>
      </c>
      <c r="BW1" s="12" t="s">
        <v>581</v>
      </c>
      <c r="BX1" s="12" t="s">
        <v>582</v>
      </c>
      <c r="BY1" s="12" t="s">
        <v>583</v>
      </c>
      <c r="BZ1" s="12" t="s">
        <v>584</v>
      </c>
      <c r="CA1" s="12" t="s">
        <v>585</v>
      </c>
      <c r="CB1" s="12" t="s">
        <v>586</v>
      </c>
      <c r="CC1" s="12" t="s">
        <v>587</v>
      </c>
      <c r="CD1" s="12" t="s">
        <v>588</v>
      </c>
      <c r="CE1" s="12" t="s">
        <v>589</v>
      </c>
    </row>
    <row r="2" spans="1:83" x14ac:dyDescent="0.2">
      <c r="A2" t="s">
        <v>124</v>
      </c>
      <c r="B2" t="s">
        <v>125</v>
      </c>
      <c r="C2" t="s">
        <v>126</v>
      </c>
      <c r="D2" s="6" t="s">
        <v>127</v>
      </c>
      <c r="E2">
        <v>13</v>
      </c>
      <c r="F2">
        <v>13</v>
      </c>
      <c r="G2" t="s">
        <v>499</v>
      </c>
      <c r="H2">
        <v>2013</v>
      </c>
      <c r="I2">
        <v>1</v>
      </c>
      <c r="K2">
        <v>37.5</v>
      </c>
      <c r="L2">
        <v>1</v>
      </c>
      <c r="M2" t="s">
        <v>128</v>
      </c>
      <c r="N2">
        <v>4</v>
      </c>
      <c r="O2" s="4">
        <v>15.05</v>
      </c>
      <c r="P2">
        <v>12</v>
      </c>
      <c r="Q2">
        <v>18</v>
      </c>
      <c r="R2">
        <v>147</v>
      </c>
      <c r="S2">
        <v>81</v>
      </c>
      <c r="T2">
        <v>228</v>
      </c>
      <c r="U2">
        <v>64.473684210526315</v>
      </c>
      <c r="V2">
        <v>4</v>
      </c>
      <c r="W2">
        <v>6</v>
      </c>
      <c r="X2" t="s">
        <v>66</v>
      </c>
      <c r="Y2">
        <v>7</v>
      </c>
      <c r="Z2">
        <v>4</v>
      </c>
      <c r="AA2">
        <v>4</v>
      </c>
      <c r="AC2">
        <v>4</v>
      </c>
      <c r="AD2">
        <v>4</v>
      </c>
      <c r="AE2">
        <v>3</v>
      </c>
      <c r="AF2" t="s">
        <v>129</v>
      </c>
      <c r="AG2" t="s">
        <v>130</v>
      </c>
      <c r="AH2">
        <v>0</v>
      </c>
      <c r="AI2">
        <v>1</v>
      </c>
      <c r="AJ2">
        <v>0</v>
      </c>
      <c r="AK2">
        <v>15</v>
      </c>
      <c r="AL2">
        <v>0.18030951000000001</v>
      </c>
      <c r="AM2" s="4">
        <v>0.126</v>
      </c>
      <c r="AN2" s="4"/>
      <c r="AO2" s="4"/>
      <c r="AP2" s="4"/>
      <c r="AQ2" s="4"/>
      <c r="AR2" s="4"/>
      <c r="AS2" s="4"/>
      <c r="AT2" s="4">
        <v>0.16</v>
      </c>
      <c r="AU2" s="4">
        <v>-0.02</v>
      </c>
      <c r="AV2" s="4">
        <v>0.24</v>
      </c>
      <c r="AW2" s="4">
        <v>0.31</v>
      </c>
      <c r="AX2" s="4">
        <v>0.05</v>
      </c>
      <c r="AY2" s="4">
        <v>0.21</v>
      </c>
      <c r="AZ2" s="4"/>
      <c r="BA2" s="4">
        <v>0.11</v>
      </c>
      <c r="BB2" s="4">
        <v>0.15</v>
      </c>
      <c r="BC2" s="4">
        <v>0.02</v>
      </c>
      <c r="BD2" s="4">
        <v>0.21</v>
      </c>
      <c r="BE2" s="4"/>
      <c r="BF2" s="4">
        <v>7.0000000000000007E-2</v>
      </c>
      <c r="BG2" s="4"/>
      <c r="BH2" s="4">
        <v>0.19</v>
      </c>
      <c r="BI2" s="4">
        <v>0.11</v>
      </c>
      <c r="BJ2" s="4">
        <v>0.04</v>
      </c>
      <c r="BK2" s="4">
        <v>0.04</v>
      </c>
      <c r="BL2" s="5">
        <v>376</v>
      </c>
      <c r="BM2" s="4">
        <v>1</v>
      </c>
      <c r="BN2" s="4">
        <v>0</v>
      </c>
      <c r="BO2" s="4">
        <v>0</v>
      </c>
      <c r="BP2" s="4">
        <v>0</v>
      </c>
      <c r="BQ2" s="4">
        <v>0</v>
      </c>
      <c r="BR2" s="4">
        <v>0</v>
      </c>
      <c r="BS2" s="4">
        <v>0</v>
      </c>
      <c r="BT2" s="4">
        <v>0</v>
      </c>
      <c r="BU2" s="4">
        <v>1</v>
      </c>
      <c r="BV2" s="4">
        <v>0</v>
      </c>
      <c r="BW2" s="4">
        <v>1</v>
      </c>
      <c r="BX2" s="4">
        <v>0</v>
      </c>
      <c r="BY2" s="4">
        <v>0</v>
      </c>
      <c r="BZ2" s="4">
        <v>0</v>
      </c>
      <c r="CA2" s="4">
        <v>0</v>
      </c>
      <c r="CB2" s="4">
        <v>0</v>
      </c>
      <c r="CC2" s="4">
        <v>0</v>
      </c>
      <c r="CD2" s="4">
        <v>1</v>
      </c>
      <c r="CE2" s="4">
        <v>0</v>
      </c>
    </row>
    <row r="3" spans="1:83" x14ac:dyDescent="0.2">
      <c r="A3" t="s">
        <v>131</v>
      </c>
      <c r="B3" t="s">
        <v>125</v>
      </c>
      <c r="C3" t="s">
        <v>126</v>
      </c>
      <c r="D3" s="6" t="s">
        <v>127</v>
      </c>
      <c r="E3">
        <v>13</v>
      </c>
      <c r="F3">
        <v>14</v>
      </c>
      <c r="G3" t="s">
        <v>500</v>
      </c>
      <c r="H3">
        <v>2013</v>
      </c>
      <c r="I3">
        <v>1</v>
      </c>
      <c r="K3">
        <v>37.5</v>
      </c>
      <c r="L3">
        <v>1</v>
      </c>
      <c r="M3" t="s">
        <v>128</v>
      </c>
      <c r="N3">
        <v>4</v>
      </c>
      <c r="O3" s="4">
        <v>15.05</v>
      </c>
      <c r="P3">
        <v>12</v>
      </c>
      <c r="Q3">
        <v>18</v>
      </c>
      <c r="R3">
        <v>147</v>
      </c>
      <c r="S3">
        <v>81</v>
      </c>
      <c r="T3">
        <v>228</v>
      </c>
      <c r="U3">
        <v>64.473684210526315</v>
      </c>
      <c r="V3">
        <v>4</v>
      </c>
      <c r="W3">
        <v>6</v>
      </c>
      <c r="X3" t="s">
        <v>66</v>
      </c>
      <c r="Y3">
        <v>7</v>
      </c>
      <c r="Z3">
        <v>4</v>
      </c>
      <c r="AA3">
        <v>4</v>
      </c>
      <c r="AC3">
        <v>4</v>
      </c>
      <c r="AD3">
        <v>4</v>
      </c>
      <c r="AE3">
        <v>3</v>
      </c>
      <c r="AF3" t="s">
        <v>132</v>
      </c>
      <c r="AG3" t="s">
        <v>130</v>
      </c>
      <c r="AH3">
        <v>0</v>
      </c>
      <c r="AI3">
        <v>1</v>
      </c>
      <c r="AJ3">
        <v>0</v>
      </c>
      <c r="AK3">
        <v>15</v>
      </c>
      <c r="AL3">
        <v>0.42453827</v>
      </c>
      <c r="AM3" s="4">
        <v>0.29666666666666663</v>
      </c>
      <c r="AN3" s="4"/>
      <c r="AO3" s="4"/>
      <c r="AP3" s="4"/>
      <c r="AQ3" s="4"/>
      <c r="AR3" s="4"/>
      <c r="AS3" s="4"/>
      <c r="AT3" s="4">
        <v>0.35</v>
      </c>
      <c r="AU3" s="4">
        <v>0.16</v>
      </c>
      <c r="AV3" s="4">
        <v>0.46</v>
      </c>
      <c r="AW3" s="4">
        <v>0.52</v>
      </c>
      <c r="AX3" s="4">
        <v>0.25</v>
      </c>
      <c r="AY3" s="4">
        <v>0.38</v>
      </c>
      <c r="AZ3" s="4"/>
      <c r="BA3" s="4">
        <v>0.39</v>
      </c>
      <c r="BB3" s="4">
        <v>0.28999999999999998</v>
      </c>
      <c r="BC3" s="4">
        <v>0.24</v>
      </c>
      <c r="BD3" s="4">
        <v>0.3</v>
      </c>
      <c r="BE3" s="4"/>
      <c r="BF3" s="4">
        <v>0.31</v>
      </c>
      <c r="BG3" s="4"/>
      <c r="BH3" s="4">
        <v>0.3</v>
      </c>
      <c r="BI3" s="4">
        <v>0.25</v>
      </c>
      <c r="BJ3" s="4">
        <v>0.11</v>
      </c>
      <c r="BK3" s="4">
        <v>0.14000000000000001</v>
      </c>
      <c r="BL3" s="5">
        <v>376</v>
      </c>
      <c r="BM3" s="4">
        <v>1</v>
      </c>
      <c r="BN3" s="4">
        <v>0</v>
      </c>
      <c r="BO3" s="4">
        <v>0</v>
      </c>
      <c r="BP3" s="4">
        <v>0</v>
      </c>
      <c r="BQ3" s="4">
        <v>0</v>
      </c>
      <c r="BR3" s="4">
        <v>0</v>
      </c>
      <c r="BS3" s="4">
        <v>0</v>
      </c>
      <c r="BT3" s="4">
        <v>0</v>
      </c>
      <c r="BU3" s="4">
        <v>1</v>
      </c>
      <c r="BV3" s="4">
        <v>0</v>
      </c>
      <c r="BW3" s="4">
        <v>1</v>
      </c>
      <c r="BX3" s="4">
        <v>0</v>
      </c>
      <c r="BY3" s="4">
        <v>0</v>
      </c>
      <c r="BZ3" s="4">
        <v>0</v>
      </c>
      <c r="CA3" s="4">
        <v>0</v>
      </c>
      <c r="CB3" s="4">
        <v>0</v>
      </c>
      <c r="CC3" s="4">
        <v>0</v>
      </c>
      <c r="CD3" s="4">
        <v>1</v>
      </c>
      <c r="CE3" s="4">
        <v>0</v>
      </c>
    </row>
    <row r="4" spans="1:83" x14ac:dyDescent="0.2">
      <c r="A4" t="s">
        <v>153</v>
      </c>
      <c r="B4" t="s">
        <v>154</v>
      </c>
      <c r="C4" t="s">
        <v>155</v>
      </c>
      <c r="D4" s="6" t="s">
        <v>156</v>
      </c>
      <c r="E4">
        <v>15</v>
      </c>
      <c r="F4">
        <v>21</v>
      </c>
      <c r="G4" t="s">
        <v>507</v>
      </c>
      <c r="H4">
        <v>2018</v>
      </c>
      <c r="I4">
        <v>1</v>
      </c>
      <c r="K4">
        <v>70.833333333333329</v>
      </c>
      <c r="L4">
        <v>1</v>
      </c>
      <c r="M4" t="s">
        <v>72</v>
      </c>
      <c r="N4">
        <v>3</v>
      </c>
      <c r="O4" s="4">
        <v>23.3</v>
      </c>
      <c r="R4">
        <v>0</v>
      </c>
      <c r="S4">
        <v>305</v>
      </c>
      <c r="T4">
        <v>305</v>
      </c>
      <c r="U4">
        <v>0</v>
      </c>
      <c r="V4">
        <v>1</v>
      </c>
      <c r="W4">
        <v>2</v>
      </c>
      <c r="X4" t="s">
        <v>73</v>
      </c>
      <c r="Y4">
        <v>6</v>
      </c>
      <c r="Z4">
        <v>1</v>
      </c>
      <c r="AA4">
        <v>4</v>
      </c>
      <c r="AC4">
        <v>5</v>
      </c>
      <c r="AD4">
        <v>4</v>
      </c>
      <c r="AE4">
        <v>2</v>
      </c>
      <c r="AF4" t="s">
        <v>157</v>
      </c>
      <c r="AG4" t="s">
        <v>158</v>
      </c>
      <c r="AH4">
        <v>0</v>
      </c>
      <c r="AI4">
        <v>0</v>
      </c>
      <c r="AJ4">
        <v>0</v>
      </c>
      <c r="AK4">
        <v>7</v>
      </c>
      <c r="AL4">
        <v>0.33159979000000001</v>
      </c>
      <c r="AM4" s="4">
        <v>0.24142857142857141</v>
      </c>
      <c r="AN4" s="4"/>
      <c r="AO4" s="4"/>
      <c r="AP4" s="4"/>
      <c r="AQ4" s="4"/>
      <c r="AR4" s="4"/>
      <c r="AS4" s="4"/>
      <c r="AT4" s="4">
        <v>0.37</v>
      </c>
      <c r="AU4" s="4">
        <v>0.25</v>
      </c>
      <c r="AV4" s="4"/>
      <c r="AW4" s="4">
        <v>0.27</v>
      </c>
      <c r="AX4" s="4"/>
      <c r="AY4" s="4">
        <v>0.31</v>
      </c>
      <c r="AZ4" s="4"/>
      <c r="BA4" s="4"/>
      <c r="BB4" s="4"/>
      <c r="BC4" s="4"/>
      <c r="BD4" s="4"/>
      <c r="BE4" s="4"/>
      <c r="BF4" s="4">
        <v>0.25</v>
      </c>
      <c r="BG4" s="4"/>
      <c r="BH4" s="4"/>
      <c r="BI4" s="4">
        <v>0.06</v>
      </c>
      <c r="BJ4" s="4"/>
      <c r="BK4" s="4">
        <v>0.18</v>
      </c>
      <c r="BL4" s="5">
        <v>69</v>
      </c>
      <c r="BM4" s="4">
        <v>0</v>
      </c>
      <c r="BN4" s="4">
        <v>0</v>
      </c>
      <c r="BO4" s="4">
        <v>0</v>
      </c>
      <c r="BP4" s="4">
        <v>0</v>
      </c>
      <c r="BQ4" s="4">
        <v>1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1</v>
      </c>
      <c r="BX4" s="4">
        <v>0</v>
      </c>
      <c r="BY4" s="4">
        <v>0</v>
      </c>
      <c r="BZ4" s="4">
        <v>0</v>
      </c>
      <c r="CA4" s="4">
        <v>0</v>
      </c>
      <c r="CB4" s="4">
        <v>1</v>
      </c>
      <c r="CC4" s="4">
        <v>1</v>
      </c>
      <c r="CD4" s="4">
        <v>0</v>
      </c>
      <c r="CE4" s="4">
        <v>0</v>
      </c>
    </row>
    <row r="5" spans="1:83" x14ac:dyDescent="0.2">
      <c r="A5" t="s">
        <v>153</v>
      </c>
      <c r="B5" t="s">
        <v>161</v>
      </c>
      <c r="C5" t="s">
        <v>162</v>
      </c>
      <c r="D5" s="6" t="s">
        <v>163</v>
      </c>
      <c r="E5">
        <v>16</v>
      </c>
      <c r="F5">
        <v>23</v>
      </c>
      <c r="G5" t="s">
        <v>509</v>
      </c>
      <c r="H5">
        <v>2013</v>
      </c>
      <c r="I5">
        <v>1</v>
      </c>
      <c r="K5">
        <v>87.5</v>
      </c>
      <c r="L5">
        <v>1</v>
      </c>
      <c r="M5" t="s">
        <v>72</v>
      </c>
      <c r="N5">
        <v>3</v>
      </c>
      <c r="O5" s="4">
        <v>19.14</v>
      </c>
      <c r="R5">
        <v>0</v>
      </c>
      <c r="S5">
        <v>409</v>
      </c>
      <c r="T5">
        <v>409</v>
      </c>
      <c r="U5">
        <v>0</v>
      </c>
      <c r="V5">
        <v>1</v>
      </c>
      <c r="W5">
        <v>2</v>
      </c>
      <c r="X5" t="s">
        <v>73</v>
      </c>
      <c r="Y5">
        <v>1</v>
      </c>
      <c r="AA5">
        <v>6</v>
      </c>
      <c r="AC5">
        <v>6</v>
      </c>
      <c r="AD5">
        <v>4</v>
      </c>
      <c r="AE5">
        <v>2</v>
      </c>
      <c r="AF5" t="s">
        <v>157</v>
      </c>
      <c r="AG5" t="s">
        <v>164</v>
      </c>
      <c r="AH5">
        <v>0</v>
      </c>
      <c r="AI5">
        <v>0</v>
      </c>
      <c r="AJ5">
        <v>1</v>
      </c>
      <c r="AK5">
        <v>3</v>
      </c>
      <c r="AL5">
        <v>0.24270920000000001</v>
      </c>
      <c r="AM5" s="4">
        <v>0.19333333333333336</v>
      </c>
      <c r="AN5" s="4"/>
      <c r="AO5" s="4">
        <v>0.23</v>
      </c>
      <c r="AP5" s="4">
        <v>0.23</v>
      </c>
      <c r="AQ5" s="4">
        <v>0.12</v>
      </c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5">
        <v>416</v>
      </c>
      <c r="BM5" s="4">
        <v>0</v>
      </c>
      <c r="BN5" s="4">
        <v>0</v>
      </c>
      <c r="BO5" s="4">
        <v>0</v>
      </c>
      <c r="BP5" s="4">
        <v>0</v>
      </c>
      <c r="BQ5" s="4">
        <v>1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1</v>
      </c>
      <c r="BX5" s="4">
        <v>0</v>
      </c>
      <c r="BY5" s="4">
        <v>0</v>
      </c>
      <c r="BZ5" s="4">
        <v>0</v>
      </c>
      <c r="CA5" s="4">
        <v>0</v>
      </c>
      <c r="CB5" s="4">
        <v>1</v>
      </c>
      <c r="CC5" s="4">
        <v>1</v>
      </c>
      <c r="CD5" s="4">
        <v>0</v>
      </c>
      <c r="CE5" s="4">
        <v>0</v>
      </c>
    </row>
    <row r="6" spans="1:83" x14ac:dyDescent="0.2">
      <c r="A6" t="s">
        <v>166</v>
      </c>
      <c r="B6" t="s">
        <v>167</v>
      </c>
      <c r="C6" t="s">
        <v>168</v>
      </c>
      <c r="D6" s="6" t="s">
        <v>169</v>
      </c>
      <c r="E6">
        <v>17</v>
      </c>
      <c r="F6">
        <v>25</v>
      </c>
      <c r="G6" t="s">
        <v>511</v>
      </c>
      <c r="H6">
        <v>2007</v>
      </c>
      <c r="I6">
        <v>1</v>
      </c>
      <c r="K6">
        <v>91.666666666666671</v>
      </c>
      <c r="L6">
        <v>1</v>
      </c>
      <c r="M6" t="s">
        <v>92</v>
      </c>
      <c r="N6">
        <v>4</v>
      </c>
      <c r="O6" s="4">
        <v>39.229999999999997</v>
      </c>
      <c r="R6">
        <v>0</v>
      </c>
      <c r="S6">
        <v>298</v>
      </c>
      <c r="T6">
        <v>298</v>
      </c>
      <c r="U6">
        <v>0</v>
      </c>
      <c r="V6">
        <v>1</v>
      </c>
      <c r="W6">
        <v>5</v>
      </c>
      <c r="X6" t="s">
        <v>66</v>
      </c>
      <c r="Y6">
        <v>7</v>
      </c>
      <c r="AA6">
        <v>6</v>
      </c>
      <c r="AC6">
        <v>6</v>
      </c>
      <c r="AD6">
        <v>4</v>
      </c>
      <c r="AE6">
        <v>2</v>
      </c>
      <c r="AF6" t="s">
        <v>170</v>
      </c>
      <c r="AG6" t="s">
        <v>164</v>
      </c>
      <c r="AH6">
        <v>0</v>
      </c>
      <c r="AI6">
        <v>1</v>
      </c>
      <c r="AJ6">
        <v>1</v>
      </c>
      <c r="AK6">
        <v>2</v>
      </c>
      <c r="AL6">
        <v>0.45188376000000002</v>
      </c>
      <c r="AM6" s="4">
        <v>0.38500000000000001</v>
      </c>
      <c r="AN6" s="4"/>
      <c r="AO6" s="4">
        <v>0.44</v>
      </c>
      <c r="AP6" s="4">
        <v>0.33</v>
      </c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5">
        <v>374</v>
      </c>
      <c r="BM6" s="4">
        <v>0</v>
      </c>
      <c r="BN6" s="4">
        <v>1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1</v>
      </c>
      <c r="BU6" s="4">
        <v>0</v>
      </c>
      <c r="BV6" s="4">
        <v>0</v>
      </c>
      <c r="BW6" s="4">
        <v>1</v>
      </c>
      <c r="BX6" s="4">
        <v>0</v>
      </c>
      <c r="BY6" s="4">
        <v>0</v>
      </c>
      <c r="BZ6" s="4">
        <v>0</v>
      </c>
      <c r="CA6" s="4">
        <v>0</v>
      </c>
      <c r="CB6" s="4">
        <v>0</v>
      </c>
      <c r="CC6" s="4">
        <v>1</v>
      </c>
      <c r="CD6" s="4">
        <v>0</v>
      </c>
      <c r="CE6" s="4">
        <v>0</v>
      </c>
    </row>
    <row r="7" spans="1:83" x14ac:dyDescent="0.2">
      <c r="A7" t="s">
        <v>171</v>
      </c>
      <c r="B7" t="s">
        <v>167</v>
      </c>
      <c r="C7" t="s">
        <v>168</v>
      </c>
      <c r="D7" s="6" t="s">
        <v>172</v>
      </c>
      <c r="E7">
        <v>17</v>
      </c>
      <c r="F7">
        <v>26</v>
      </c>
      <c r="G7" t="s">
        <v>512</v>
      </c>
      <c r="H7">
        <v>2007</v>
      </c>
      <c r="I7">
        <v>1</v>
      </c>
      <c r="K7">
        <v>91.666666666666671</v>
      </c>
      <c r="L7">
        <v>1</v>
      </c>
      <c r="M7" t="s">
        <v>92</v>
      </c>
      <c r="N7">
        <v>4</v>
      </c>
      <c r="O7" s="4">
        <v>39.229999999999997</v>
      </c>
      <c r="R7">
        <v>0</v>
      </c>
      <c r="S7">
        <v>298</v>
      </c>
      <c r="T7">
        <v>298</v>
      </c>
      <c r="U7">
        <v>0</v>
      </c>
      <c r="V7">
        <v>1</v>
      </c>
      <c r="W7">
        <v>5</v>
      </c>
      <c r="X7" t="s">
        <v>66</v>
      </c>
      <c r="Y7">
        <v>7</v>
      </c>
      <c r="AA7">
        <v>6</v>
      </c>
      <c r="AC7">
        <v>6</v>
      </c>
      <c r="AD7">
        <v>4</v>
      </c>
      <c r="AE7">
        <v>2</v>
      </c>
      <c r="AF7" t="s">
        <v>173</v>
      </c>
      <c r="AG7" t="s">
        <v>164</v>
      </c>
      <c r="AH7">
        <v>0</v>
      </c>
      <c r="AI7">
        <v>1</v>
      </c>
      <c r="AJ7">
        <v>1</v>
      </c>
      <c r="AK7">
        <v>2</v>
      </c>
      <c r="AL7">
        <v>0.32277411</v>
      </c>
      <c r="AM7" s="4">
        <v>0.27500000000000002</v>
      </c>
      <c r="AN7" s="4"/>
      <c r="AO7" s="4">
        <v>0.27</v>
      </c>
      <c r="AP7" s="4">
        <v>0.28000000000000003</v>
      </c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5">
        <v>374</v>
      </c>
      <c r="BM7" s="4">
        <v>0</v>
      </c>
      <c r="BN7" s="4">
        <v>1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1</v>
      </c>
      <c r="BU7" s="4">
        <v>0</v>
      </c>
      <c r="BV7" s="4">
        <v>0</v>
      </c>
      <c r="BW7" s="4">
        <v>1</v>
      </c>
      <c r="BX7" s="4">
        <v>0</v>
      </c>
      <c r="BY7" s="4">
        <v>0</v>
      </c>
      <c r="BZ7" s="4">
        <v>0</v>
      </c>
      <c r="CA7" s="4">
        <v>0</v>
      </c>
      <c r="CB7" s="4">
        <v>0</v>
      </c>
      <c r="CC7" s="4">
        <v>1</v>
      </c>
      <c r="CD7" s="4">
        <v>0</v>
      </c>
      <c r="CE7" s="4">
        <v>0</v>
      </c>
    </row>
    <row r="8" spans="1:83" x14ac:dyDescent="0.2">
      <c r="A8" t="s">
        <v>269</v>
      </c>
      <c r="B8" t="s">
        <v>270</v>
      </c>
      <c r="C8" t="s">
        <v>258</v>
      </c>
      <c r="D8" s="6" t="s">
        <v>472</v>
      </c>
      <c r="E8">
        <v>29</v>
      </c>
      <c r="F8">
        <v>61</v>
      </c>
      <c r="G8" t="s">
        <v>569</v>
      </c>
      <c r="H8">
        <v>2018</v>
      </c>
      <c r="I8">
        <v>1</v>
      </c>
      <c r="K8">
        <v>91.666666666666671</v>
      </c>
      <c r="L8">
        <v>2</v>
      </c>
      <c r="M8" t="s">
        <v>92</v>
      </c>
      <c r="N8">
        <v>4</v>
      </c>
      <c r="O8">
        <v>15.05</v>
      </c>
      <c r="R8">
        <v>729</v>
      </c>
      <c r="S8">
        <v>597</v>
      </c>
      <c r="T8">
        <v>1328</v>
      </c>
      <c r="U8">
        <v>54.894578313253021</v>
      </c>
      <c r="V8">
        <v>4</v>
      </c>
      <c r="W8">
        <v>6</v>
      </c>
      <c r="X8" t="s">
        <v>73</v>
      </c>
      <c r="Y8">
        <v>7</v>
      </c>
      <c r="Z8">
        <v>4</v>
      </c>
      <c r="AA8">
        <v>6</v>
      </c>
      <c r="AC8">
        <v>6</v>
      </c>
      <c r="AD8">
        <v>4</v>
      </c>
      <c r="AE8">
        <v>3</v>
      </c>
      <c r="AF8" t="s">
        <v>217</v>
      </c>
      <c r="AG8" t="s">
        <v>271</v>
      </c>
      <c r="AH8">
        <v>0</v>
      </c>
      <c r="AI8">
        <v>0</v>
      </c>
      <c r="AJ8">
        <v>1</v>
      </c>
      <c r="AK8">
        <v>2</v>
      </c>
      <c r="AL8">
        <v>0.43134359</v>
      </c>
      <c r="AM8">
        <v>0.36749999999999999</v>
      </c>
      <c r="AO8">
        <v>0.42499999999999999</v>
      </c>
      <c r="AP8">
        <v>0.31</v>
      </c>
      <c r="BL8">
        <v>655</v>
      </c>
      <c r="BM8" s="4">
        <v>1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1</v>
      </c>
      <c r="BV8" s="4">
        <v>0</v>
      </c>
      <c r="BW8" s="4">
        <v>1</v>
      </c>
      <c r="BX8" s="4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1</v>
      </c>
      <c r="CE8" s="4">
        <v>0</v>
      </c>
    </row>
    <row r="9" spans="1:83" x14ac:dyDescent="0.2">
      <c r="A9" t="s">
        <v>272</v>
      </c>
      <c r="B9" t="s">
        <v>270</v>
      </c>
      <c r="C9" t="s">
        <v>258</v>
      </c>
      <c r="D9" s="6" t="s">
        <v>473</v>
      </c>
      <c r="E9">
        <v>29</v>
      </c>
      <c r="F9">
        <v>62</v>
      </c>
      <c r="G9" t="s">
        <v>570</v>
      </c>
      <c r="H9">
        <v>2018</v>
      </c>
      <c r="I9">
        <v>1</v>
      </c>
      <c r="K9">
        <v>91.666666666666671</v>
      </c>
      <c r="L9">
        <v>2</v>
      </c>
      <c r="M9" t="s">
        <v>92</v>
      </c>
      <c r="N9">
        <v>4</v>
      </c>
      <c r="O9">
        <v>15.05</v>
      </c>
      <c r="P9">
        <v>12</v>
      </c>
      <c r="Q9">
        <v>17</v>
      </c>
      <c r="R9">
        <v>729</v>
      </c>
      <c r="S9">
        <v>597</v>
      </c>
      <c r="T9">
        <v>1328</v>
      </c>
      <c r="U9">
        <v>54.894578313253021</v>
      </c>
      <c r="V9">
        <v>4</v>
      </c>
      <c r="W9">
        <v>6</v>
      </c>
      <c r="X9" t="s">
        <v>73</v>
      </c>
      <c r="Y9">
        <v>7</v>
      </c>
      <c r="Z9">
        <v>4</v>
      </c>
      <c r="AA9">
        <v>6</v>
      </c>
      <c r="AC9">
        <v>6</v>
      </c>
      <c r="AD9">
        <v>4</v>
      </c>
      <c r="AE9">
        <v>3</v>
      </c>
      <c r="AF9" t="s">
        <v>273</v>
      </c>
      <c r="AG9" t="s">
        <v>271</v>
      </c>
      <c r="AH9">
        <v>0</v>
      </c>
      <c r="AI9">
        <v>0</v>
      </c>
      <c r="AJ9">
        <v>1</v>
      </c>
      <c r="AK9">
        <v>2</v>
      </c>
      <c r="AL9">
        <v>0.47301079000000001</v>
      </c>
      <c r="AM9">
        <v>0.40300000000000002</v>
      </c>
      <c r="AO9">
        <v>0.44600000000000001</v>
      </c>
      <c r="AP9">
        <v>0.36</v>
      </c>
      <c r="BL9">
        <v>655</v>
      </c>
      <c r="BM9" s="4">
        <v>1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1</v>
      </c>
      <c r="BV9" s="4">
        <v>0</v>
      </c>
      <c r="BW9" s="4">
        <v>1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1</v>
      </c>
      <c r="CE9" s="4">
        <v>0</v>
      </c>
    </row>
    <row r="10" spans="1:83" x14ac:dyDescent="0.2">
      <c r="A10" t="s">
        <v>319</v>
      </c>
      <c r="B10" t="s">
        <v>320</v>
      </c>
      <c r="C10" t="s">
        <v>321</v>
      </c>
      <c r="D10" s="6" t="s">
        <v>480</v>
      </c>
      <c r="E10">
        <v>38</v>
      </c>
      <c r="F10">
        <v>76</v>
      </c>
      <c r="G10" t="s">
        <v>558</v>
      </c>
      <c r="H10">
        <v>2014</v>
      </c>
      <c r="I10">
        <v>0</v>
      </c>
      <c r="K10">
        <v>87.5</v>
      </c>
      <c r="L10">
        <v>1</v>
      </c>
      <c r="M10" t="s">
        <v>72</v>
      </c>
      <c r="N10">
        <v>3</v>
      </c>
      <c r="O10">
        <v>18.760000000000002</v>
      </c>
      <c r="P10">
        <v>18</v>
      </c>
      <c r="Q10">
        <v>24</v>
      </c>
      <c r="R10">
        <v>0</v>
      </c>
      <c r="S10">
        <v>830</v>
      </c>
      <c r="T10">
        <v>830</v>
      </c>
      <c r="U10">
        <v>0</v>
      </c>
      <c r="V10">
        <v>1</v>
      </c>
      <c r="W10">
        <v>2</v>
      </c>
      <c r="X10" t="s">
        <v>73</v>
      </c>
      <c r="Y10">
        <v>1</v>
      </c>
      <c r="AA10" s="1">
        <v>4</v>
      </c>
      <c r="AC10" s="1">
        <v>5</v>
      </c>
      <c r="AD10" s="1">
        <v>4</v>
      </c>
      <c r="AE10" s="1">
        <v>2</v>
      </c>
      <c r="AF10" t="s">
        <v>319</v>
      </c>
      <c r="AG10" t="s">
        <v>322</v>
      </c>
      <c r="AH10">
        <v>0</v>
      </c>
      <c r="AI10">
        <v>0</v>
      </c>
      <c r="AJ10">
        <v>0</v>
      </c>
      <c r="AK10">
        <v>3</v>
      </c>
      <c r="AL10">
        <v>0.26781704000000001</v>
      </c>
      <c r="AM10">
        <v>0.21333333333333335</v>
      </c>
      <c r="AV10">
        <v>0.18</v>
      </c>
      <c r="AY10">
        <v>0.24</v>
      </c>
      <c r="BF10">
        <v>0.22</v>
      </c>
      <c r="BL10">
        <v>27</v>
      </c>
      <c r="BM10" s="4">
        <v>0</v>
      </c>
      <c r="BN10" s="4">
        <v>0</v>
      </c>
      <c r="BO10" s="4">
        <v>0</v>
      </c>
      <c r="BP10" s="4">
        <v>0</v>
      </c>
      <c r="BQ10" s="4">
        <v>1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1</v>
      </c>
      <c r="BX10" s="4">
        <v>0</v>
      </c>
      <c r="BY10" s="4">
        <v>0</v>
      </c>
      <c r="BZ10" s="4">
        <v>0</v>
      </c>
      <c r="CA10" s="4">
        <v>0</v>
      </c>
      <c r="CB10" s="4">
        <v>1</v>
      </c>
      <c r="CC10" s="4">
        <v>1</v>
      </c>
      <c r="CD10" s="4">
        <v>0</v>
      </c>
      <c r="CE10" s="4">
        <v>0</v>
      </c>
    </row>
    <row r="11" spans="1:83" x14ac:dyDescent="0.2">
      <c r="A11" t="s">
        <v>323</v>
      </c>
      <c r="B11" t="s">
        <v>320</v>
      </c>
      <c r="C11" t="s">
        <v>321</v>
      </c>
      <c r="D11" s="6" t="s">
        <v>481</v>
      </c>
      <c r="E11">
        <v>38</v>
      </c>
      <c r="F11">
        <v>77</v>
      </c>
      <c r="G11" t="s">
        <v>559</v>
      </c>
      <c r="H11">
        <v>2014</v>
      </c>
      <c r="I11">
        <v>0</v>
      </c>
      <c r="K11">
        <v>87.5</v>
      </c>
      <c r="L11">
        <v>1</v>
      </c>
      <c r="M11" t="s">
        <v>72</v>
      </c>
      <c r="N11">
        <v>3</v>
      </c>
      <c r="O11">
        <v>18.760000000000002</v>
      </c>
      <c r="P11">
        <v>18</v>
      </c>
      <c r="Q11">
        <v>24</v>
      </c>
      <c r="R11">
        <v>0</v>
      </c>
      <c r="S11">
        <v>830</v>
      </c>
      <c r="T11">
        <v>830</v>
      </c>
      <c r="U11">
        <v>0</v>
      </c>
      <c r="V11">
        <v>1</v>
      </c>
      <c r="W11">
        <v>2</v>
      </c>
      <c r="X11" t="s">
        <v>73</v>
      </c>
      <c r="Y11">
        <v>1</v>
      </c>
      <c r="AA11" s="1">
        <v>4</v>
      </c>
      <c r="AC11" s="1">
        <v>5</v>
      </c>
      <c r="AD11" s="1">
        <v>4</v>
      </c>
      <c r="AE11" s="1">
        <v>2</v>
      </c>
      <c r="AF11" t="s">
        <v>323</v>
      </c>
      <c r="AG11" t="s">
        <v>322</v>
      </c>
      <c r="AH11">
        <v>0</v>
      </c>
      <c r="AI11">
        <v>0</v>
      </c>
      <c r="AJ11">
        <v>0</v>
      </c>
      <c r="AK11">
        <v>3</v>
      </c>
      <c r="AL11">
        <v>9.2062110000000003E-2</v>
      </c>
      <c r="AM11">
        <v>7.3333333333333334E-2</v>
      </c>
      <c r="AV11">
        <v>0.06</v>
      </c>
      <c r="AY11">
        <v>0.1</v>
      </c>
      <c r="BF11">
        <v>0.06</v>
      </c>
      <c r="BL11">
        <v>27</v>
      </c>
      <c r="BM11" s="4">
        <v>0</v>
      </c>
      <c r="BN11" s="4">
        <v>0</v>
      </c>
      <c r="BO11" s="4">
        <v>0</v>
      </c>
      <c r="BP11" s="4">
        <v>0</v>
      </c>
      <c r="BQ11" s="4">
        <v>1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1</v>
      </c>
      <c r="BX11" s="4">
        <v>0</v>
      </c>
      <c r="BY11" s="4">
        <v>0</v>
      </c>
      <c r="BZ11" s="4">
        <v>0</v>
      </c>
      <c r="CA11" s="4">
        <v>0</v>
      </c>
      <c r="CB11" s="4">
        <v>1</v>
      </c>
      <c r="CC11" s="4">
        <v>1</v>
      </c>
      <c r="CD11" s="4">
        <v>0</v>
      </c>
      <c r="CE11" s="4">
        <v>0</v>
      </c>
    </row>
    <row r="12" spans="1:83" x14ac:dyDescent="0.2">
      <c r="A12" t="s">
        <v>324</v>
      </c>
      <c r="B12" t="s">
        <v>320</v>
      </c>
      <c r="C12" t="s">
        <v>321</v>
      </c>
      <c r="D12" s="6" t="s">
        <v>482</v>
      </c>
      <c r="E12">
        <v>38</v>
      </c>
      <c r="F12">
        <v>78</v>
      </c>
      <c r="G12" t="s">
        <v>560</v>
      </c>
      <c r="H12">
        <v>2014</v>
      </c>
      <c r="I12">
        <v>0</v>
      </c>
      <c r="K12">
        <v>87.5</v>
      </c>
      <c r="L12">
        <v>1</v>
      </c>
      <c r="M12" t="s">
        <v>72</v>
      </c>
      <c r="N12">
        <v>3</v>
      </c>
      <c r="O12">
        <v>18.760000000000002</v>
      </c>
      <c r="P12">
        <v>18</v>
      </c>
      <c r="Q12">
        <v>24</v>
      </c>
      <c r="R12">
        <v>0</v>
      </c>
      <c r="S12">
        <v>830</v>
      </c>
      <c r="T12">
        <v>830</v>
      </c>
      <c r="U12">
        <v>0</v>
      </c>
      <c r="V12">
        <v>1</v>
      </c>
      <c r="W12">
        <v>2</v>
      </c>
      <c r="X12" t="s">
        <v>73</v>
      </c>
      <c r="Y12">
        <v>1</v>
      </c>
      <c r="AA12" s="1">
        <v>4</v>
      </c>
      <c r="AC12" s="1">
        <v>5</v>
      </c>
      <c r="AD12" s="1">
        <v>4</v>
      </c>
      <c r="AE12" s="1">
        <v>2</v>
      </c>
      <c r="AF12" t="s">
        <v>324</v>
      </c>
      <c r="AG12" t="s">
        <v>322</v>
      </c>
      <c r="AH12">
        <v>0</v>
      </c>
      <c r="AI12">
        <v>0</v>
      </c>
      <c r="AJ12">
        <v>0</v>
      </c>
      <c r="AK12">
        <v>3</v>
      </c>
      <c r="AL12">
        <v>0.22597063000000001</v>
      </c>
      <c r="AM12">
        <v>0.18000000000000002</v>
      </c>
      <c r="AV12">
        <v>0.18</v>
      </c>
      <c r="AY12">
        <v>0.16</v>
      </c>
      <c r="BF12">
        <v>0.2</v>
      </c>
      <c r="BL12">
        <v>27</v>
      </c>
      <c r="BM12" s="4">
        <v>0</v>
      </c>
      <c r="BN12" s="4">
        <v>0</v>
      </c>
      <c r="BO12" s="4">
        <v>0</v>
      </c>
      <c r="BP12" s="4">
        <v>0</v>
      </c>
      <c r="BQ12" s="4">
        <v>1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1</v>
      </c>
      <c r="BX12" s="4">
        <v>0</v>
      </c>
      <c r="BY12" s="4">
        <v>0</v>
      </c>
      <c r="BZ12" s="4">
        <v>0</v>
      </c>
      <c r="CA12" s="4">
        <v>0</v>
      </c>
      <c r="CB12" s="4">
        <v>1</v>
      </c>
      <c r="CC12" s="4">
        <v>1</v>
      </c>
      <c r="CD12" s="4">
        <v>0</v>
      </c>
      <c r="CE12" s="4">
        <v>0</v>
      </c>
    </row>
    <row r="13" spans="1:83" x14ac:dyDescent="0.2">
      <c r="A13" t="s">
        <v>214</v>
      </c>
      <c r="B13" t="s">
        <v>215</v>
      </c>
      <c r="C13" t="s">
        <v>216</v>
      </c>
      <c r="D13" s="6">
        <v>52</v>
      </c>
      <c r="E13">
        <v>42</v>
      </c>
      <c r="F13">
        <v>84</v>
      </c>
      <c r="G13" t="s">
        <v>566</v>
      </c>
      <c r="H13">
        <v>2018</v>
      </c>
      <c r="I13">
        <v>1</v>
      </c>
      <c r="K13">
        <v>87.5</v>
      </c>
      <c r="L13">
        <v>2</v>
      </c>
      <c r="M13" t="s">
        <v>92</v>
      </c>
      <c r="N13">
        <v>4</v>
      </c>
      <c r="O13" s="4">
        <v>15.78</v>
      </c>
      <c r="P13">
        <v>13</v>
      </c>
      <c r="Q13">
        <v>19</v>
      </c>
      <c r="R13">
        <v>314</v>
      </c>
      <c r="S13">
        <v>255</v>
      </c>
      <c r="T13">
        <v>571</v>
      </c>
      <c r="U13">
        <v>54.991243432574436</v>
      </c>
      <c r="V13">
        <v>4</v>
      </c>
      <c r="W13">
        <v>6</v>
      </c>
      <c r="X13" t="s">
        <v>66</v>
      </c>
      <c r="Y13">
        <v>7</v>
      </c>
      <c r="Z13">
        <v>4</v>
      </c>
      <c r="AA13">
        <v>6</v>
      </c>
      <c r="AC13">
        <v>6</v>
      </c>
      <c r="AD13">
        <v>4</v>
      </c>
      <c r="AE13">
        <v>4</v>
      </c>
      <c r="AF13" t="s">
        <v>217</v>
      </c>
      <c r="AG13" t="s">
        <v>218</v>
      </c>
      <c r="AH13">
        <v>0</v>
      </c>
      <c r="AI13">
        <v>0</v>
      </c>
      <c r="AJ13">
        <v>1</v>
      </c>
      <c r="AK13">
        <v>3</v>
      </c>
      <c r="AL13">
        <v>0.49378767000000001</v>
      </c>
      <c r="AM13" s="4">
        <v>0.39333333333333331</v>
      </c>
      <c r="AN13" s="4"/>
      <c r="AO13" s="4">
        <v>0.43</v>
      </c>
      <c r="AP13" s="4">
        <v>0.33</v>
      </c>
      <c r="AQ13" s="4">
        <v>0.42</v>
      </c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5">
        <v>28</v>
      </c>
      <c r="BM13" s="4">
        <v>1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1</v>
      </c>
      <c r="BV13" s="4">
        <v>0</v>
      </c>
      <c r="BW13" s="4">
        <v>1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38B5E-9620-1F44-A1AC-A42757C04E3E}">
  <dimension ref="A1:CE9"/>
  <sheetViews>
    <sheetView topLeftCell="AF1" workbookViewId="0">
      <selection sqref="A1:XFD1"/>
    </sheetView>
  </sheetViews>
  <sheetFormatPr baseColWidth="10" defaultRowHeight="16" x14ac:dyDescent="0.2"/>
  <sheetData>
    <row r="1" spans="1:83" x14ac:dyDescent="0.2">
      <c r="A1" s="1" t="s">
        <v>0</v>
      </c>
      <c r="B1" s="1" t="s">
        <v>1</v>
      </c>
      <c r="C1" s="1" t="s">
        <v>2</v>
      </c>
      <c r="D1" s="1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486</v>
      </c>
      <c r="L1" s="1" t="s">
        <v>10</v>
      </c>
      <c r="M1" s="1" t="s">
        <v>11</v>
      </c>
      <c r="N1" s="1" t="s">
        <v>12</v>
      </c>
      <c r="O1" s="2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442</v>
      </c>
      <c r="AM1" s="1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1" t="s">
        <v>61</v>
      </c>
      <c r="BM1" s="12" t="s">
        <v>571</v>
      </c>
      <c r="BN1" s="12" t="s">
        <v>572</v>
      </c>
      <c r="BO1" s="12" t="s">
        <v>573</v>
      </c>
      <c r="BP1" s="12" t="s">
        <v>574</v>
      </c>
      <c r="BQ1" s="12" t="s">
        <v>575</v>
      </c>
      <c r="BR1" s="12" t="s">
        <v>576</v>
      </c>
      <c r="BS1" s="12" t="s">
        <v>577</v>
      </c>
      <c r="BT1" s="12" t="s">
        <v>578</v>
      </c>
      <c r="BU1" s="12" t="s">
        <v>579</v>
      </c>
      <c r="BV1" s="12" t="s">
        <v>580</v>
      </c>
      <c r="BW1" s="12" t="s">
        <v>581</v>
      </c>
      <c r="BX1" s="12" t="s">
        <v>582</v>
      </c>
      <c r="BY1" s="12" t="s">
        <v>583</v>
      </c>
      <c r="BZ1" s="12" t="s">
        <v>584</v>
      </c>
      <c r="CA1" s="12" t="s">
        <v>585</v>
      </c>
      <c r="CB1" s="12" t="s">
        <v>586</v>
      </c>
      <c r="CC1" s="12" t="s">
        <v>587</v>
      </c>
      <c r="CD1" s="12" t="s">
        <v>588</v>
      </c>
      <c r="CE1" s="12" t="s">
        <v>589</v>
      </c>
    </row>
    <row r="2" spans="1:83" x14ac:dyDescent="0.2">
      <c r="A2" t="s">
        <v>153</v>
      </c>
      <c r="B2" t="s">
        <v>154</v>
      </c>
      <c r="C2" t="s">
        <v>155</v>
      </c>
      <c r="D2" s="6" t="s">
        <v>159</v>
      </c>
      <c r="E2">
        <v>15</v>
      </c>
      <c r="F2">
        <v>22</v>
      </c>
      <c r="G2" t="s">
        <v>508</v>
      </c>
      <c r="H2">
        <v>2018</v>
      </c>
      <c r="I2">
        <v>1</v>
      </c>
      <c r="K2">
        <f t="shared" ref="K2:K9" si="0">(100-(COUNT(AN2:BK2)/24)*100)</f>
        <v>70.833333333333329</v>
      </c>
      <c r="L2">
        <v>1</v>
      </c>
      <c r="M2" t="s">
        <v>72</v>
      </c>
      <c r="N2">
        <v>3</v>
      </c>
      <c r="O2" s="4">
        <v>23.3</v>
      </c>
      <c r="R2">
        <v>0</v>
      </c>
      <c r="S2">
        <v>305</v>
      </c>
      <c r="T2">
        <v>305</v>
      </c>
      <c r="U2">
        <f t="shared" ref="U2:U3" si="1">R2/T2*100</f>
        <v>0</v>
      </c>
      <c r="V2">
        <v>1</v>
      </c>
      <c r="W2">
        <v>2</v>
      </c>
      <c r="X2" t="s">
        <v>73</v>
      </c>
      <c r="Y2">
        <v>6</v>
      </c>
      <c r="Z2">
        <v>1</v>
      </c>
      <c r="AA2">
        <v>4</v>
      </c>
      <c r="AC2">
        <v>5</v>
      </c>
      <c r="AD2">
        <v>5</v>
      </c>
      <c r="AE2">
        <v>2</v>
      </c>
      <c r="AF2" t="s">
        <v>160</v>
      </c>
      <c r="AG2" t="s">
        <v>158</v>
      </c>
      <c r="AH2">
        <v>0</v>
      </c>
      <c r="AI2">
        <v>0</v>
      </c>
      <c r="AJ2">
        <v>0</v>
      </c>
      <c r="AK2">
        <f t="shared" ref="AK2" si="2">COUNT(AT2:BK2)</f>
        <v>7</v>
      </c>
      <c r="AL2">
        <v>0.29628146</v>
      </c>
      <c r="AM2" s="4">
        <f t="shared" ref="AM2" si="3">AVERAGE(AT2:BK2)</f>
        <v>0.21571428571428572</v>
      </c>
      <c r="AN2" s="4"/>
      <c r="AO2" s="4"/>
      <c r="AP2" s="4"/>
      <c r="AQ2" s="4"/>
      <c r="AR2" s="4"/>
      <c r="AS2" s="4"/>
      <c r="AT2" s="4">
        <v>0.3</v>
      </c>
      <c r="AU2" s="4">
        <v>0.25</v>
      </c>
      <c r="AV2" s="4"/>
      <c r="AW2" s="4">
        <v>0.25</v>
      </c>
      <c r="AX2" s="4"/>
      <c r="AY2" s="4">
        <v>0.28999999999999998</v>
      </c>
      <c r="AZ2" s="4"/>
      <c r="BA2" s="4"/>
      <c r="BB2" s="4"/>
      <c r="BC2" s="4"/>
      <c r="BD2" s="4"/>
      <c r="BE2" s="4"/>
      <c r="BF2" s="4">
        <v>0.22</v>
      </c>
      <c r="BG2" s="4"/>
      <c r="BH2" s="4"/>
      <c r="BI2" s="4">
        <v>0.02</v>
      </c>
      <c r="BJ2" s="4"/>
      <c r="BK2" s="4">
        <v>0.18</v>
      </c>
      <c r="BL2" s="5">
        <v>69</v>
      </c>
      <c r="BM2" s="4">
        <v>0</v>
      </c>
      <c r="BN2" s="4">
        <v>0</v>
      </c>
      <c r="BO2" s="4">
        <v>0</v>
      </c>
      <c r="BP2" s="4">
        <v>0</v>
      </c>
      <c r="BQ2" s="4">
        <v>1</v>
      </c>
      <c r="BR2" s="4">
        <v>0</v>
      </c>
      <c r="BS2" s="4">
        <v>0</v>
      </c>
      <c r="BT2" s="4">
        <v>0</v>
      </c>
      <c r="BU2" s="4">
        <v>0</v>
      </c>
      <c r="BV2" s="4">
        <v>0</v>
      </c>
      <c r="BW2" s="4">
        <v>0</v>
      </c>
      <c r="BX2" s="4">
        <v>1</v>
      </c>
      <c r="BY2" s="4">
        <v>0</v>
      </c>
      <c r="BZ2" s="4">
        <v>0</v>
      </c>
      <c r="CA2" s="4">
        <v>0</v>
      </c>
      <c r="CB2" s="4">
        <v>1</v>
      </c>
      <c r="CC2" s="4">
        <v>1</v>
      </c>
      <c r="CD2" s="4">
        <v>0</v>
      </c>
      <c r="CE2" s="4">
        <v>0</v>
      </c>
    </row>
    <row r="3" spans="1:83" x14ac:dyDescent="0.2">
      <c r="A3" t="s">
        <v>153</v>
      </c>
      <c r="B3" t="s">
        <v>161</v>
      </c>
      <c r="C3" t="s">
        <v>162</v>
      </c>
      <c r="D3" s="6" t="s">
        <v>165</v>
      </c>
      <c r="E3">
        <v>16</v>
      </c>
      <c r="F3">
        <v>24</v>
      </c>
      <c r="G3" t="s">
        <v>510</v>
      </c>
      <c r="H3">
        <v>2013</v>
      </c>
      <c r="I3">
        <v>1</v>
      </c>
      <c r="K3">
        <f t="shared" si="0"/>
        <v>87.5</v>
      </c>
      <c r="L3">
        <v>1</v>
      </c>
      <c r="M3" t="s">
        <v>72</v>
      </c>
      <c r="N3">
        <v>3</v>
      </c>
      <c r="O3" s="4">
        <v>19.14</v>
      </c>
      <c r="R3">
        <v>0</v>
      </c>
      <c r="S3">
        <v>409</v>
      </c>
      <c r="T3">
        <v>409</v>
      </c>
      <c r="U3">
        <f t="shared" si="1"/>
        <v>0</v>
      </c>
      <c r="V3">
        <v>1</v>
      </c>
      <c r="W3">
        <v>2</v>
      </c>
      <c r="X3" t="s">
        <v>73</v>
      </c>
      <c r="Y3">
        <v>1</v>
      </c>
      <c r="AA3">
        <v>6</v>
      </c>
      <c r="AC3">
        <v>6</v>
      </c>
      <c r="AD3">
        <v>5</v>
      </c>
      <c r="AE3">
        <v>2</v>
      </c>
      <c r="AF3" t="s">
        <v>160</v>
      </c>
      <c r="AG3" t="s">
        <v>164</v>
      </c>
      <c r="AH3">
        <v>0</v>
      </c>
      <c r="AI3">
        <v>0</v>
      </c>
      <c r="AJ3">
        <v>1</v>
      </c>
      <c r="AK3">
        <f t="shared" ref="AK3" si="4">COUNT(AO3:AS3)</f>
        <v>3</v>
      </c>
      <c r="AL3">
        <v>0.15064709000000001</v>
      </c>
      <c r="AM3" s="4">
        <f>AVERAGE(AO3:AQ3)</f>
        <v>0.12</v>
      </c>
      <c r="AN3" s="4"/>
      <c r="AO3" s="4">
        <v>0.18</v>
      </c>
      <c r="AP3" s="4">
        <v>0.14000000000000001</v>
      </c>
      <c r="AQ3" s="4">
        <v>0.04</v>
      </c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5">
        <v>416</v>
      </c>
      <c r="BM3" s="4">
        <v>0</v>
      </c>
      <c r="BN3" s="4">
        <v>0</v>
      </c>
      <c r="BO3" s="4">
        <v>0</v>
      </c>
      <c r="BP3" s="4">
        <v>0</v>
      </c>
      <c r="BQ3" s="4">
        <v>1</v>
      </c>
      <c r="BR3" s="4">
        <v>0</v>
      </c>
      <c r="BS3" s="4">
        <v>0</v>
      </c>
      <c r="BT3" s="4">
        <v>0</v>
      </c>
      <c r="BU3" s="4">
        <v>0</v>
      </c>
      <c r="BV3" s="4">
        <v>0</v>
      </c>
      <c r="BW3" s="4">
        <v>0</v>
      </c>
      <c r="BX3" s="4">
        <v>1</v>
      </c>
      <c r="BY3" s="4">
        <v>0</v>
      </c>
      <c r="BZ3" s="4">
        <v>0</v>
      </c>
      <c r="CA3" s="4">
        <v>0</v>
      </c>
      <c r="CB3" s="4">
        <v>1</v>
      </c>
      <c r="CC3" s="4">
        <v>1</v>
      </c>
      <c r="CD3" s="4">
        <v>0</v>
      </c>
      <c r="CE3" s="4">
        <v>0</v>
      </c>
    </row>
    <row r="4" spans="1:83" x14ac:dyDescent="0.2">
      <c r="A4" t="s">
        <v>174</v>
      </c>
      <c r="B4" t="s">
        <v>175</v>
      </c>
      <c r="C4" t="s">
        <v>176</v>
      </c>
      <c r="D4" s="6" t="s">
        <v>177</v>
      </c>
      <c r="E4">
        <v>18</v>
      </c>
      <c r="F4">
        <v>27</v>
      </c>
      <c r="G4" t="s">
        <v>513</v>
      </c>
      <c r="H4">
        <v>2016</v>
      </c>
      <c r="I4">
        <v>1</v>
      </c>
      <c r="K4">
        <f t="shared" si="0"/>
        <v>95.833333333333329</v>
      </c>
      <c r="L4">
        <v>1</v>
      </c>
      <c r="M4" t="s">
        <v>72</v>
      </c>
      <c r="N4">
        <v>3</v>
      </c>
      <c r="O4" s="4">
        <v>36.36</v>
      </c>
      <c r="P4">
        <v>18</v>
      </c>
      <c r="Q4">
        <v>60</v>
      </c>
      <c r="R4">
        <v>0</v>
      </c>
      <c r="S4">
        <v>83</v>
      </c>
      <c r="T4">
        <v>83</v>
      </c>
      <c r="U4">
        <v>50</v>
      </c>
      <c r="V4">
        <v>1</v>
      </c>
      <c r="W4">
        <v>1</v>
      </c>
      <c r="X4" t="s">
        <v>66</v>
      </c>
      <c r="Y4">
        <v>7</v>
      </c>
      <c r="AA4">
        <v>4</v>
      </c>
      <c r="AC4">
        <v>5</v>
      </c>
      <c r="AD4">
        <v>5</v>
      </c>
      <c r="AE4">
        <v>2</v>
      </c>
      <c r="AF4" t="s">
        <v>178</v>
      </c>
      <c r="AG4" t="s">
        <v>164</v>
      </c>
      <c r="AH4">
        <v>0</v>
      </c>
      <c r="AI4">
        <v>0</v>
      </c>
      <c r="AJ4">
        <v>1</v>
      </c>
      <c r="AK4">
        <v>1</v>
      </c>
      <c r="AL4">
        <v>0.38</v>
      </c>
      <c r="AM4" s="4">
        <v>0.38</v>
      </c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>
        <v>0.38</v>
      </c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5">
        <v>537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1</v>
      </c>
      <c r="BY4" s="4">
        <v>0</v>
      </c>
      <c r="BZ4" s="4">
        <v>0</v>
      </c>
      <c r="CA4" s="4">
        <v>0</v>
      </c>
      <c r="CB4" s="4">
        <v>1</v>
      </c>
      <c r="CC4" s="4">
        <v>1</v>
      </c>
      <c r="CD4" s="4">
        <v>0</v>
      </c>
      <c r="CE4" s="4">
        <v>0</v>
      </c>
    </row>
    <row r="5" spans="1:83" x14ac:dyDescent="0.2">
      <c r="A5" t="s">
        <v>179</v>
      </c>
      <c r="B5" t="s">
        <v>175</v>
      </c>
      <c r="C5" t="s">
        <v>176</v>
      </c>
      <c r="D5" s="6" t="s">
        <v>180</v>
      </c>
      <c r="E5">
        <v>18</v>
      </c>
      <c r="F5">
        <v>28</v>
      </c>
      <c r="G5" t="s">
        <v>514</v>
      </c>
      <c r="H5">
        <v>2016</v>
      </c>
      <c r="I5">
        <v>1</v>
      </c>
      <c r="K5">
        <f t="shared" si="0"/>
        <v>95.833333333333329</v>
      </c>
      <c r="L5">
        <v>1</v>
      </c>
      <c r="M5" t="s">
        <v>72</v>
      </c>
      <c r="N5">
        <v>3</v>
      </c>
      <c r="O5" s="4">
        <v>36.36</v>
      </c>
      <c r="P5">
        <v>18</v>
      </c>
      <c r="Q5">
        <v>60</v>
      </c>
      <c r="R5">
        <v>0</v>
      </c>
      <c r="S5">
        <v>83</v>
      </c>
      <c r="T5">
        <v>83</v>
      </c>
      <c r="U5">
        <v>50</v>
      </c>
      <c r="V5">
        <v>1</v>
      </c>
      <c r="W5">
        <v>1</v>
      </c>
      <c r="X5" t="s">
        <v>66</v>
      </c>
      <c r="Y5">
        <v>7</v>
      </c>
      <c r="AA5">
        <v>4</v>
      </c>
      <c r="AC5">
        <v>5</v>
      </c>
      <c r="AD5">
        <v>5</v>
      </c>
      <c r="AE5">
        <v>2</v>
      </c>
      <c r="AF5" t="s">
        <v>178</v>
      </c>
      <c r="AG5" t="s">
        <v>164</v>
      </c>
      <c r="AH5">
        <v>0</v>
      </c>
      <c r="AI5">
        <v>0</v>
      </c>
      <c r="AJ5">
        <v>1</v>
      </c>
      <c r="AK5">
        <v>1</v>
      </c>
      <c r="AL5">
        <v>0.31</v>
      </c>
      <c r="AM5" s="4">
        <v>0.31</v>
      </c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>
        <v>0.31</v>
      </c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5">
        <v>537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1</v>
      </c>
      <c r="BY5" s="4">
        <v>0</v>
      </c>
      <c r="BZ5" s="4">
        <v>0</v>
      </c>
      <c r="CA5" s="4">
        <v>0</v>
      </c>
      <c r="CB5" s="4">
        <v>1</v>
      </c>
      <c r="CC5" s="4">
        <v>1</v>
      </c>
      <c r="CD5" s="4">
        <v>0</v>
      </c>
      <c r="CE5" s="4">
        <v>0</v>
      </c>
    </row>
    <row r="6" spans="1:83" x14ac:dyDescent="0.2">
      <c r="A6" t="s">
        <v>181</v>
      </c>
      <c r="B6" t="s">
        <v>182</v>
      </c>
      <c r="C6" t="s">
        <v>183</v>
      </c>
      <c r="D6" s="6" t="s">
        <v>184</v>
      </c>
      <c r="E6">
        <v>19</v>
      </c>
      <c r="F6">
        <v>29</v>
      </c>
      <c r="G6" t="s">
        <v>515</v>
      </c>
      <c r="H6">
        <v>2013</v>
      </c>
      <c r="I6">
        <v>1</v>
      </c>
      <c r="K6">
        <f t="shared" si="0"/>
        <v>95.833333333333329</v>
      </c>
      <c r="L6">
        <v>1</v>
      </c>
      <c r="M6" t="s">
        <v>72</v>
      </c>
      <c r="N6">
        <v>3</v>
      </c>
      <c r="O6" s="4">
        <v>33.54</v>
      </c>
      <c r="R6">
        <v>232</v>
      </c>
      <c r="S6">
        <v>0</v>
      </c>
      <c r="T6">
        <v>232</v>
      </c>
      <c r="U6">
        <f t="shared" ref="U6:U9" si="5">R6/T6*100</f>
        <v>100</v>
      </c>
      <c r="V6">
        <v>5</v>
      </c>
      <c r="W6">
        <v>4</v>
      </c>
      <c r="X6" t="s">
        <v>73</v>
      </c>
      <c r="Y6">
        <v>6</v>
      </c>
      <c r="AA6">
        <v>6</v>
      </c>
      <c r="AC6">
        <v>6</v>
      </c>
      <c r="AD6">
        <v>5</v>
      </c>
      <c r="AE6">
        <v>2</v>
      </c>
      <c r="AF6" t="s">
        <v>178</v>
      </c>
      <c r="AG6" t="s">
        <v>164</v>
      </c>
      <c r="AH6">
        <v>0</v>
      </c>
      <c r="AI6">
        <v>1</v>
      </c>
      <c r="AJ6">
        <v>1</v>
      </c>
      <c r="AK6">
        <f>COUNT(AO6:AS6)</f>
        <v>1</v>
      </c>
      <c r="AL6">
        <v>0.13</v>
      </c>
      <c r="AM6" s="4">
        <f>AVERAGE(AP6)</f>
        <v>0.13</v>
      </c>
      <c r="AN6" s="4"/>
      <c r="AO6" s="4"/>
      <c r="AP6" s="4">
        <v>0.13</v>
      </c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5">
        <v>583</v>
      </c>
      <c r="BM6" s="4">
        <v>0</v>
      </c>
      <c r="BN6" s="4">
        <v>1</v>
      </c>
      <c r="BO6" s="4">
        <v>0</v>
      </c>
      <c r="BP6" s="4">
        <v>0</v>
      </c>
      <c r="BQ6" s="4">
        <v>0</v>
      </c>
      <c r="BR6" s="4">
        <v>0</v>
      </c>
      <c r="BS6" s="4">
        <v>1</v>
      </c>
      <c r="BT6" s="4">
        <v>0</v>
      </c>
      <c r="BU6" s="4">
        <v>0</v>
      </c>
      <c r="BV6" s="4">
        <v>0</v>
      </c>
      <c r="BW6" s="4">
        <v>0</v>
      </c>
      <c r="BX6" s="4">
        <v>1</v>
      </c>
      <c r="BY6" s="4">
        <v>0</v>
      </c>
      <c r="BZ6" s="4">
        <v>0</v>
      </c>
      <c r="CA6" s="4">
        <v>0</v>
      </c>
      <c r="CB6" s="4">
        <v>1</v>
      </c>
      <c r="CC6" s="4">
        <v>1</v>
      </c>
      <c r="CD6" s="4">
        <v>0</v>
      </c>
      <c r="CE6" s="4">
        <v>0</v>
      </c>
    </row>
    <row r="7" spans="1:83" x14ac:dyDescent="0.2">
      <c r="A7" t="s">
        <v>185</v>
      </c>
      <c r="B7" t="s">
        <v>182</v>
      </c>
      <c r="C7" t="s">
        <v>183</v>
      </c>
      <c r="D7" s="6" t="s">
        <v>186</v>
      </c>
      <c r="E7">
        <v>19</v>
      </c>
      <c r="F7">
        <v>30</v>
      </c>
      <c r="G7" t="s">
        <v>516</v>
      </c>
      <c r="H7">
        <v>2013</v>
      </c>
      <c r="I7">
        <v>1</v>
      </c>
      <c r="K7">
        <f t="shared" si="0"/>
        <v>95.833333333333329</v>
      </c>
      <c r="L7">
        <v>1</v>
      </c>
      <c r="M7" t="s">
        <v>72</v>
      </c>
      <c r="N7">
        <v>3</v>
      </c>
      <c r="O7" s="4">
        <v>33.54</v>
      </c>
      <c r="R7">
        <v>232</v>
      </c>
      <c r="S7">
        <v>0</v>
      </c>
      <c r="T7">
        <v>232</v>
      </c>
      <c r="U7">
        <f t="shared" si="5"/>
        <v>100</v>
      </c>
      <c r="V7">
        <v>5</v>
      </c>
      <c r="W7">
        <v>4</v>
      </c>
      <c r="X7" t="s">
        <v>73</v>
      </c>
      <c r="Y7">
        <v>6</v>
      </c>
      <c r="AA7">
        <v>6</v>
      </c>
      <c r="AC7">
        <v>6</v>
      </c>
      <c r="AD7">
        <v>5</v>
      </c>
      <c r="AE7">
        <v>2</v>
      </c>
      <c r="AF7" t="s">
        <v>187</v>
      </c>
      <c r="AG7" t="s">
        <v>164</v>
      </c>
      <c r="AH7">
        <v>0</v>
      </c>
      <c r="AI7">
        <v>1</v>
      </c>
      <c r="AJ7">
        <v>1</v>
      </c>
      <c r="AK7">
        <f t="shared" ref="AK7:AK9" si="6">COUNT(AO7:AS7)</f>
        <v>1</v>
      </c>
      <c r="AL7">
        <v>0.21</v>
      </c>
      <c r="AM7" s="4">
        <f>AVERAGE(AP7)</f>
        <v>0.21</v>
      </c>
      <c r="AN7" s="4"/>
      <c r="AO7" s="4"/>
      <c r="AP7" s="4">
        <v>0.21</v>
      </c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5">
        <v>583</v>
      </c>
      <c r="BM7" s="4">
        <v>0</v>
      </c>
      <c r="BN7" s="4">
        <v>1</v>
      </c>
      <c r="BO7" s="4">
        <v>0</v>
      </c>
      <c r="BP7" s="4">
        <v>0</v>
      </c>
      <c r="BQ7" s="4">
        <v>0</v>
      </c>
      <c r="BR7" s="4">
        <v>0</v>
      </c>
      <c r="BS7" s="4">
        <v>1</v>
      </c>
      <c r="BT7" s="4">
        <v>0</v>
      </c>
      <c r="BU7" s="4">
        <v>0</v>
      </c>
      <c r="BV7" s="4">
        <v>0</v>
      </c>
      <c r="BW7" s="4">
        <v>0</v>
      </c>
      <c r="BX7" s="4">
        <v>1</v>
      </c>
      <c r="BY7" s="4">
        <v>0</v>
      </c>
      <c r="BZ7" s="4">
        <v>0</v>
      </c>
      <c r="CA7" s="4">
        <v>0</v>
      </c>
      <c r="CB7" s="4">
        <v>1</v>
      </c>
      <c r="CC7" s="4">
        <v>1</v>
      </c>
      <c r="CD7" s="4">
        <v>0</v>
      </c>
      <c r="CE7" s="4">
        <v>0</v>
      </c>
    </row>
    <row r="8" spans="1:83" x14ac:dyDescent="0.2">
      <c r="A8" t="s">
        <v>188</v>
      </c>
      <c r="B8" t="s">
        <v>189</v>
      </c>
      <c r="C8" t="s">
        <v>135</v>
      </c>
      <c r="D8" s="6" t="s">
        <v>190</v>
      </c>
      <c r="E8">
        <v>20</v>
      </c>
      <c r="F8">
        <v>31</v>
      </c>
      <c r="G8" t="s">
        <v>567</v>
      </c>
      <c r="H8">
        <v>2018</v>
      </c>
      <c r="I8">
        <v>1</v>
      </c>
      <c r="K8">
        <f t="shared" si="0"/>
        <v>91.666666666666671</v>
      </c>
      <c r="L8">
        <v>2</v>
      </c>
      <c r="M8" t="s">
        <v>92</v>
      </c>
      <c r="N8">
        <v>4</v>
      </c>
      <c r="O8" s="4">
        <v>13.77</v>
      </c>
      <c r="P8">
        <v>12</v>
      </c>
      <c r="Q8">
        <v>18</v>
      </c>
      <c r="R8">
        <v>409</v>
      </c>
      <c r="S8">
        <v>452</v>
      </c>
      <c r="T8">
        <v>867</v>
      </c>
      <c r="U8">
        <f t="shared" si="5"/>
        <v>47.174163783160324</v>
      </c>
      <c r="V8">
        <v>2</v>
      </c>
      <c r="W8">
        <v>6</v>
      </c>
      <c r="X8" t="s">
        <v>66</v>
      </c>
      <c r="Y8">
        <v>7</v>
      </c>
      <c r="Z8">
        <v>4</v>
      </c>
      <c r="AA8">
        <v>6</v>
      </c>
      <c r="AC8">
        <v>6</v>
      </c>
      <c r="AD8">
        <v>5</v>
      </c>
      <c r="AE8">
        <v>2</v>
      </c>
      <c r="AF8" t="s">
        <v>191</v>
      </c>
      <c r="AG8" t="s">
        <v>192</v>
      </c>
      <c r="AH8">
        <v>0</v>
      </c>
      <c r="AI8">
        <v>0</v>
      </c>
      <c r="AJ8">
        <v>1</v>
      </c>
      <c r="AK8">
        <f t="shared" si="6"/>
        <v>2</v>
      </c>
      <c r="AL8">
        <v>0.26408790999999998</v>
      </c>
      <c r="AM8" s="4">
        <f>AVERAGE(AO8:AS8)</f>
        <v>0.22500000000000001</v>
      </c>
      <c r="AN8" s="4"/>
      <c r="AO8" s="4">
        <v>0.22</v>
      </c>
      <c r="AP8" s="4"/>
      <c r="AQ8" s="4"/>
      <c r="AR8" s="4"/>
      <c r="AS8" s="4">
        <v>0.23</v>
      </c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5">
        <v>70</v>
      </c>
      <c r="BM8" s="4">
        <v>1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1</v>
      </c>
      <c r="BV8" s="4">
        <v>0</v>
      </c>
      <c r="BW8" s="4">
        <v>0</v>
      </c>
      <c r="BX8" s="4">
        <v>1</v>
      </c>
      <c r="BY8" s="4">
        <v>0</v>
      </c>
      <c r="BZ8" s="4">
        <v>0</v>
      </c>
      <c r="CA8" s="4">
        <v>0</v>
      </c>
      <c r="CB8" s="4">
        <v>0</v>
      </c>
      <c r="CC8" s="4">
        <v>1</v>
      </c>
      <c r="CD8" s="4">
        <v>0</v>
      </c>
      <c r="CE8" s="4">
        <v>0</v>
      </c>
    </row>
    <row r="9" spans="1:83" x14ac:dyDescent="0.2">
      <c r="A9" t="s">
        <v>193</v>
      </c>
      <c r="B9" t="s">
        <v>189</v>
      </c>
      <c r="C9" t="s">
        <v>135</v>
      </c>
      <c r="D9" s="6" t="s">
        <v>194</v>
      </c>
      <c r="E9">
        <v>20</v>
      </c>
      <c r="F9">
        <v>32</v>
      </c>
      <c r="G9" t="s">
        <v>568</v>
      </c>
      <c r="H9">
        <v>2018</v>
      </c>
      <c r="I9">
        <v>1</v>
      </c>
      <c r="K9">
        <f t="shared" si="0"/>
        <v>91.666666666666671</v>
      </c>
      <c r="L9">
        <v>2</v>
      </c>
      <c r="M9" t="s">
        <v>92</v>
      </c>
      <c r="N9">
        <v>4</v>
      </c>
      <c r="O9" s="4">
        <v>13.77</v>
      </c>
      <c r="P9">
        <v>12</v>
      </c>
      <c r="Q9">
        <v>18</v>
      </c>
      <c r="R9">
        <v>409</v>
      </c>
      <c r="S9">
        <v>452</v>
      </c>
      <c r="T9">
        <v>867</v>
      </c>
      <c r="U9">
        <f t="shared" si="5"/>
        <v>47.174163783160324</v>
      </c>
      <c r="V9">
        <v>2</v>
      </c>
      <c r="W9">
        <v>6</v>
      </c>
      <c r="X9" t="s">
        <v>66</v>
      </c>
      <c r="Y9">
        <v>7</v>
      </c>
      <c r="Z9">
        <v>4</v>
      </c>
      <c r="AA9">
        <v>6</v>
      </c>
      <c r="AC9">
        <v>6</v>
      </c>
      <c r="AD9">
        <v>5</v>
      </c>
      <c r="AE9">
        <v>2</v>
      </c>
      <c r="AF9" t="s">
        <v>191</v>
      </c>
      <c r="AG9" t="s">
        <v>192</v>
      </c>
      <c r="AH9">
        <v>0</v>
      </c>
      <c r="AI9">
        <v>0</v>
      </c>
      <c r="AJ9">
        <v>1</v>
      </c>
      <c r="AK9">
        <f t="shared" si="6"/>
        <v>2</v>
      </c>
      <c r="AL9">
        <v>0.31103687000000002</v>
      </c>
      <c r="AM9" s="4">
        <f>AVERAGE(AO9:AS9)</f>
        <v>0.26500000000000001</v>
      </c>
      <c r="AN9" s="4"/>
      <c r="AO9" s="4">
        <v>0.26</v>
      </c>
      <c r="AP9" s="4"/>
      <c r="AQ9" s="4"/>
      <c r="AR9" s="4"/>
      <c r="AS9" s="4">
        <v>0.27</v>
      </c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5">
        <v>70</v>
      </c>
      <c r="BM9" s="4">
        <v>1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1</v>
      </c>
      <c r="CD9" s="4">
        <v>0</v>
      </c>
      <c r="CE9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Dataset</vt:lpstr>
      <vt:lpstr>Dataset2</vt:lpstr>
      <vt:lpstr>Descriptive Data</vt:lpstr>
      <vt:lpstr>Agg Data Set</vt:lpstr>
      <vt:lpstr>Excluded Studies</vt:lpstr>
      <vt:lpstr>Aggression</vt:lpstr>
      <vt:lpstr>Intimate Relationships</vt:lpstr>
      <vt:lpstr>Abuse Victimisation</vt:lpstr>
      <vt:lpstr>Abuse Perpetration</vt:lpstr>
      <vt:lpstr>Other IP</vt:lpstr>
      <vt:lpstr>Outlier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Janovsky</dc:creator>
  <cp:lastModifiedBy>Tommy Janovsky</cp:lastModifiedBy>
  <dcterms:created xsi:type="dcterms:W3CDTF">2019-10-20T05:39:28Z</dcterms:created>
  <dcterms:modified xsi:type="dcterms:W3CDTF">2020-01-13T10:47:38Z</dcterms:modified>
</cp:coreProperties>
</file>